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535" windowHeight="6150" tabRatio="838" firstSheet="1" activeTab="13"/>
  </bookViews>
  <sheets>
    <sheet name="page1" sheetId="1" r:id="rId1"/>
    <sheet name="page2" sheetId="2" r:id="rId2"/>
    <sheet name="page3" sheetId="3" r:id="rId3"/>
    <sheet name="page4" sheetId="4" r:id="rId4"/>
    <sheet name="page5" sheetId="5" r:id="rId5"/>
    <sheet name="page6" sheetId="6" r:id="rId6"/>
    <sheet name="page7" sheetId="7" r:id="rId7"/>
    <sheet name="page8" sheetId="8" r:id="rId8"/>
    <sheet name="page9" sheetId="9" r:id="rId9"/>
    <sheet name="page10" sheetId="10" r:id="rId10"/>
    <sheet name="page11" sheetId="11" r:id="rId11"/>
    <sheet name="page12" sheetId="12" r:id="rId12"/>
    <sheet name="page13" sheetId="13" r:id="rId13"/>
    <sheet name="page14" sheetId="14" r:id="rId14"/>
  </sheets>
  <definedNames>
    <definedName name="_xlnm.Print_Area" localSheetId="12">'page13'!$A$1:$H$20</definedName>
    <definedName name="_xlnm.Print_Area" localSheetId="13">'page14'!$A$1:$H$16</definedName>
  </definedNames>
  <calcPr fullCalcOnLoad="1"/>
</workbook>
</file>

<file path=xl/sharedStrings.xml><?xml version="1.0" encoding="utf-8"?>
<sst xmlns="http://schemas.openxmlformats.org/spreadsheetml/2006/main" count="410" uniqueCount="330">
  <si>
    <t>The Company had appealed to Special Commissioners on the ground that the compensation was in the nature of capital receipt and this should not be subject to Income Tax under Seciton 4(a) of Income Tax Act 1967. The Special Commissioners had on 29 April 2005 issued a "deciding order" in favour of the Company and commanded that the notice of assessment for 1997 has to be amended in acccordance with the decision of the Special Commissioners.</t>
  </si>
  <si>
    <t>The Company had provided a total of RM48 million for the said assessment in prior years. To-date, RM23 million had been paid leaving a balance of RM25 million provided in the financial statements.</t>
  </si>
  <si>
    <t>In view of the ever encouraging palm oil prices in the world market and also that the exsiting planted areas are producing positive cashflows, the Group has commenced developing another 3,000 acres. The development costs are financed by internally generated fund from the sales of fresh fruits bunch ("FFB"). Fruiting is expected after three years from the planting date.</t>
  </si>
  <si>
    <t>With the increased planted area, the Group expects revenue from FFB sales to be further enhanced in future.</t>
  </si>
  <si>
    <t>The Company was assessed by the Inland Revenue Board to pay tax of RM48 million for Year of Assessment 1997. This assessment resulted from the compensation received from the Bakun Project.</t>
  </si>
  <si>
    <t>Rationalization/Recovery Plan</t>
  </si>
  <si>
    <t>Transactions with companies in which Tan Sri Ting has substantial financial interest :</t>
  </si>
  <si>
    <t>Audit Matters</t>
  </si>
  <si>
    <t>1,217,535.25      +</t>
  </si>
  <si>
    <t>1.</t>
  </si>
  <si>
    <t>Revenue</t>
  </si>
  <si>
    <t>2.</t>
  </si>
  <si>
    <t>RM'000</t>
  </si>
  <si>
    <t>Property, plant and equipment</t>
  </si>
  <si>
    <t>3.</t>
  </si>
  <si>
    <t>4.</t>
  </si>
  <si>
    <t>Other receivables</t>
  </si>
  <si>
    <t>Cash and bank balances</t>
  </si>
  <si>
    <t>5.</t>
  </si>
  <si>
    <t>Trade payables</t>
  </si>
  <si>
    <t>Other payables</t>
  </si>
  <si>
    <t>6.</t>
  </si>
  <si>
    <t>7.</t>
  </si>
  <si>
    <t>Reserves</t>
  </si>
  <si>
    <t>8.</t>
  </si>
  <si>
    <t>9.</t>
  </si>
  <si>
    <t>10.</t>
  </si>
  <si>
    <t>11.</t>
  </si>
  <si>
    <t>RM</t>
  </si>
  <si>
    <r>
      <t xml:space="preserve">EKRAN BERHAD </t>
    </r>
    <r>
      <rPr>
        <b/>
        <sz val="8"/>
        <rFont val="Times New Roman"/>
        <family val="1"/>
      </rPr>
      <t>(224747-K)</t>
    </r>
  </si>
  <si>
    <t>Share</t>
  </si>
  <si>
    <t>Capital</t>
  </si>
  <si>
    <t>Premium</t>
  </si>
  <si>
    <t>Total</t>
  </si>
  <si>
    <t>Accounting Policies</t>
  </si>
  <si>
    <t>(a)</t>
  </si>
  <si>
    <t>Current Status:</t>
  </si>
  <si>
    <t>NOTES :</t>
  </si>
  <si>
    <t>Proposed offer from Tan Sri Dato’ Paduka (Dr) Ting Pek Khiing (“Tan Sri Ting”) for a revised settlement for a sum of RM564.0 million out of the total RM712.9 million owing by Tan Sri Ting to the Company, i.e. a discount of RM148.9 million.</t>
  </si>
  <si>
    <t>Explanatory comments about the seasonality or cyclicality of operations.</t>
  </si>
  <si>
    <t>The business of the Group are not subject to seasonal or cyclical fluctuations.</t>
  </si>
  <si>
    <t xml:space="preserve">Exceptional Items </t>
  </si>
  <si>
    <t>There were no exceptional items in the quarterly financial statement under review.</t>
  </si>
  <si>
    <t>Accounting Estimates</t>
  </si>
  <si>
    <t>There were no changes in estimates of amounts reported in prior interim periods of the current financial year or in prior financial years that have a material effect in the current interim period.</t>
  </si>
  <si>
    <t>Issuance or Repayment of Debt and Equity Securities</t>
  </si>
  <si>
    <t>Dividend Paid</t>
  </si>
  <si>
    <t>No dividends were paid during the quarter.</t>
  </si>
  <si>
    <t>Segmental Reporting</t>
  </si>
  <si>
    <t>Contingent Liabilities and Contingent Assets</t>
  </si>
  <si>
    <t>Company</t>
  </si>
  <si>
    <t>RM’000</t>
  </si>
  <si>
    <t>13.</t>
  </si>
  <si>
    <t>Group</t>
  </si>
  <si>
    <t>14.</t>
  </si>
  <si>
    <t>Significant Related Party Transactions</t>
  </si>
  <si>
    <t>Interest income from Mashyur Mutiara Sdn Bhd</t>
  </si>
  <si>
    <t>15.</t>
  </si>
  <si>
    <t>Review of Performance of the Company and its Principal subsidiaries</t>
  </si>
  <si>
    <t>16.</t>
  </si>
  <si>
    <t>Comment on financial results (current quarter compared with the preceding quarter)</t>
  </si>
  <si>
    <t>17.</t>
  </si>
  <si>
    <t>Prospects for the current financial year</t>
  </si>
  <si>
    <t>Variance of Actual Profit from Forecast Profit</t>
  </si>
  <si>
    <t>Not applicable.</t>
  </si>
  <si>
    <t>Taxation</t>
  </si>
  <si>
    <t>Current Quarter</t>
  </si>
  <si>
    <t>Cumulative Quarter</t>
  </si>
  <si>
    <t>RM ‘000</t>
  </si>
  <si>
    <t>• Current taxation</t>
  </si>
  <si>
    <t>-</t>
  </si>
  <si>
    <t>• Deferred taxation</t>
  </si>
  <si>
    <t>• Share of tax in associated companies</t>
  </si>
  <si>
    <t>• In respect of prior years</t>
  </si>
  <si>
    <t xml:space="preserve">There is no tax charge for the year as the company is in a tax loss position. </t>
  </si>
  <si>
    <t>Profit on sale of Investments and/or Properties</t>
  </si>
  <si>
    <t>Quoted Securities</t>
  </si>
  <si>
    <t>Remarks</t>
  </si>
  <si>
    <t>Weighted average number of ordinary shares</t>
  </si>
  <si>
    <t>Issued ordinary shares at beginning of period</t>
  </si>
  <si>
    <t>Effect of shares issued during the quarter</t>
  </si>
  <si>
    <t>Claimant</t>
  </si>
  <si>
    <t xml:space="preserve">Claimed amount </t>
  </si>
  <si>
    <t>Pengurusan Danaharta National Sdn Bhd</t>
  </si>
  <si>
    <t>+</t>
  </si>
  <si>
    <t>Interest</t>
  </si>
  <si>
    <t xml:space="preserve">Danaharta filed separate writs of summons against the Company.  The Company’s lawyers have filed defence to the Suits. </t>
  </si>
  <si>
    <t>Danaharta Managers Sdn Bhd</t>
  </si>
  <si>
    <t>Danaharta Urus  Sdn Bhd</t>
  </si>
  <si>
    <t>Dividend</t>
  </si>
  <si>
    <t>Earnings Per Share</t>
  </si>
  <si>
    <t>Basic earnings per share</t>
  </si>
  <si>
    <t>Oil palm plantation</t>
  </si>
  <si>
    <t>Gaming</t>
  </si>
  <si>
    <t>Consolidation adjustment</t>
  </si>
  <si>
    <t>Valuation of Property, Plant and Equipment</t>
  </si>
  <si>
    <t>The valuations of Property, Plant and Equipment have been brought forward, without amendment from the previous annual report.</t>
  </si>
  <si>
    <t>The information for each of the Group's industry segments is as follows:</t>
  </si>
  <si>
    <t>Investment holding and</t>
  </si>
  <si>
    <t xml:space="preserve">    Project Management</t>
  </si>
  <si>
    <t>Trading and extraction of</t>
  </si>
  <si>
    <t xml:space="preserve">    timber</t>
  </si>
  <si>
    <t>Construction and property</t>
  </si>
  <si>
    <t xml:space="preserve">    development</t>
  </si>
  <si>
    <t>Air transportation and</t>
  </si>
  <si>
    <t xml:space="preserve">     related aerial business</t>
  </si>
  <si>
    <t>3 months</t>
  </si>
  <si>
    <t>ended</t>
  </si>
  <si>
    <t>Group Borrowings and Debt Securities</t>
  </si>
  <si>
    <t>The details are as follows :</t>
  </si>
  <si>
    <t>Revolving credits :</t>
  </si>
  <si>
    <t>- Secured</t>
  </si>
  <si>
    <t>- Unsecured</t>
  </si>
  <si>
    <t>Term loans :</t>
  </si>
  <si>
    <t>Bank overdrafts :</t>
  </si>
  <si>
    <t>24.</t>
  </si>
  <si>
    <t>Off Balance Sheet Financial Instruments</t>
  </si>
  <si>
    <t>There were no off balance sheet financial instruments at the date of this report.</t>
  </si>
  <si>
    <t>25.</t>
  </si>
  <si>
    <t>Material Litigation</t>
  </si>
  <si>
    <t>A summary of Material Litigations against the company for payment is as follows:-</t>
  </si>
  <si>
    <t>28,426,953.08   +                Interest</t>
  </si>
  <si>
    <t>Turnover</t>
  </si>
  <si>
    <t>Profit/(Loss) Before tax</t>
  </si>
  <si>
    <t>Total Assets Employed</t>
  </si>
  <si>
    <t>The interim financial report of the Group was prepared in line with MASB 26, Interim Financial Reporting and Listing Requirements of the Bursa Malaysia Securities Berhad.</t>
  </si>
  <si>
    <t>12 months</t>
  </si>
  <si>
    <t>12.</t>
  </si>
  <si>
    <t>23.</t>
  </si>
  <si>
    <t>22.</t>
  </si>
  <si>
    <t>21.</t>
  </si>
  <si>
    <t>19.</t>
  </si>
  <si>
    <t>18.</t>
  </si>
  <si>
    <t>Inventories</t>
  </si>
  <si>
    <t>Hotel Business</t>
  </si>
  <si>
    <t>Significant and Subsequent Events</t>
  </si>
  <si>
    <t>Status of Corporate Proposals</t>
  </si>
  <si>
    <t>20.</t>
  </si>
  <si>
    <t>The Company had, on 8 May 2006 announced that it was considered an "affected listed issuer" pursuant to Paragraph 2.1(d) of PN17, due to the fact that Auditors had expressed a disclaimer opinion in the audited accounts for the financial year ended 30 June 2005. The Company had on 30 October 2006 applied to Bursa Malaysia Securities Berhad ("Bursa Securities") for the uplifting of the Company from PN17 classification on the basis that the disclaimer opinion on audited accounts had been addressed for the financial year ended 30 June 2006.</t>
  </si>
  <si>
    <t>The rationalization/recovery plan submitted by Ekran on 29 December 2006 to Bursa Securities covers the following areas:</t>
  </si>
  <si>
    <t>a) Repayment scheme for all the Group's bank borrowings</t>
  </si>
  <si>
    <t>b) Review of the Group's business operations</t>
  </si>
  <si>
    <t>c) Recovery of the Group's outstanding debts</t>
  </si>
  <si>
    <t>Construction</t>
  </si>
  <si>
    <t>The oil palm plantation has been generating stable income to the Group. The Group's oil palm plantation in Sarawak has an acreage of approximately 28,600 acres. At present, the total planted and yielding area is approximately 6,000 acres.</t>
  </si>
  <si>
    <t>Oil Palm Plantation</t>
  </si>
  <si>
    <t>Bank Borrowings</t>
  </si>
  <si>
    <t>Status of Tax Refund</t>
  </si>
  <si>
    <t>(a) Contingent Liabilities - There were no contingent liabilities at the date of this report.</t>
  </si>
  <si>
    <t>(b) Contingent Assets - The Company has a contingent asset as represented by the potential tax refund detailed under Note 15. The positive impact to the Group's financial statements of this contingent asset will be about RM48 million.</t>
  </si>
  <si>
    <t>If the trial of this case in High Court is again in the Group's favour, the Group will be entitled to a refund of  the RM23 million previously paid to the Inland Revenue Board and also the balance of RM25 million still provided in the accounts will be reversed, resulting in a total positive impact of RM48 million in the Group's financial statements.</t>
  </si>
  <si>
    <t>Income tax expense</t>
  </si>
  <si>
    <t>Profit for the period</t>
  </si>
  <si>
    <t>Attributable to:</t>
  </si>
  <si>
    <t>Equity holders of the parent</t>
  </si>
  <si>
    <t>Minority interest</t>
  </si>
  <si>
    <t>Condensed Consolidated Balance Sheet</t>
  </si>
  <si>
    <t>As at</t>
  </si>
  <si>
    <t>ASSETS</t>
  </si>
  <si>
    <t>Non-current assets</t>
  </si>
  <si>
    <t>Current assets</t>
  </si>
  <si>
    <t>Trade receivables</t>
  </si>
  <si>
    <t>TOTAL ASSETS</t>
  </si>
  <si>
    <t>EQUITY AND LIABILITIES</t>
  </si>
  <si>
    <t>Equity attributable to equity holders of the parent</t>
  </si>
  <si>
    <t xml:space="preserve">Share capital </t>
  </si>
  <si>
    <t>Total equity</t>
  </si>
  <si>
    <t>Non-current liabilities</t>
  </si>
  <si>
    <t>Borrowings</t>
  </si>
  <si>
    <t>Deferred tax liabilities</t>
  </si>
  <si>
    <t>Current liabilities</t>
  </si>
  <si>
    <t>Total liabilities</t>
  </si>
  <si>
    <t>TOTAL EQUITY AND LIABILITIES</t>
  </si>
  <si>
    <t xml:space="preserve">Share </t>
  </si>
  <si>
    <t>Retained</t>
  </si>
  <si>
    <t>Earnings</t>
  </si>
  <si>
    <t>Minority</t>
  </si>
  <si>
    <t>Equity</t>
  </si>
  <si>
    <t>Foreign currency translation, representing</t>
  </si>
  <si>
    <t>net expense recognised directly in equity</t>
  </si>
  <si>
    <t>FRS 121</t>
  </si>
  <si>
    <t>FRS 140</t>
  </si>
  <si>
    <t>Condensed Consolidated Cash Flow Statement</t>
  </si>
  <si>
    <t>Condensed Consolidated Statement of Changes in Equity</t>
  </si>
  <si>
    <t>Net increase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</si>
  <si>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</si>
  <si>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</si>
  <si>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</si>
  <si>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 :</t>
  </si>
  <si>
    <t>3 months ended</t>
  </si>
  <si>
    <t>Condensed Consolidated Income Statements</t>
  </si>
  <si>
    <t>Note</t>
  </si>
  <si>
    <r>
      <t xml:space="preserve">EKRAN BERHAD </t>
    </r>
    <r>
      <rPr>
        <b/>
        <sz val="10"/>
        <rFont val="Times New Roman"/>
        <family val="1"/>
      </rPr>
      <t>(224747-K)</t>
    </r>
  </si>
  <si>
    <t xml:space="preserve">FRS 2 </t>
  </si>
  <si>
    <t xml:space="preserve">Share-based Payment </t>
  </si>
  <si>
    <t xml:space="preserve">FRS 3 </t>
  </si>
  <si>
    <t>Business Combinations</t>
  </si>
  <si>
    <t xml:space="preserve">FRS 5  </t>
  </si>
  <si>
    <t>Non-current Assets Held for Sale and Discontinued Operations</t>
  </si>
  <si>
    <t>FRS 101</t>
  </si>
  <si>
    <t>Presentation of Financial Statements</t>
  </si>
  <si>
    <t xml:space="preserve">FRS 102 </t>
  </si>
  <si>
    <t>FRS 108</t>
  </si>
  <si>
    <t>FRS 110</t>
  </si>
  <si>
    <t>Events after the Balance Sheet Date</t>
  </si>
  <si>
    <t>FRS 116</t>
  </si>
  <si>
    <t>Property, Plant and Equipment</t>
  </si>
  <si>
    <t>The Effects fo Changes in Foreign Exchange Rates</t>
  </si>
  <si>
    <t>FRS 127</t>
  </si>
  <si>
    <t>Consolidated and Separate Financial Statements</t>
  </si>
  <si>
    <t>FRS 128</t>
  </si>
  <si>
    <t>Investments in Associates</t>
  </si>
  <si>
    <t>FRS 131</t>
  </si>
  <si>
    <t>Interests in Joint Ventures</t>
  </si>
  <si>
    <t>FRS 132</t>
  </si>
  <si>
    <t>Financial Instruments : Disclosure and Presentation</t>
  </si>
  <si>
    <t>FRS 133</t>
  </si>
  <si>
    <t>FRS 136</t>
  </si>
  <si>
    <t>Impairment of Assets</t>
  </si>
  <si>
    <t>FRS 138</t>
  </si>
  <si>
    <t>Intangible Assets</t>
  </si>
  <si>
    <t>Investment Property</t>
  </si>
  <si>
    <t>FRS 117</t>
  </si>
  <si>
    <t>Leases</t>
  </si>
  <si>
    <t>FRS 124</t>
  </si>
  <si>
    <t>Related Party Disclosures</t>
  </si>
  <si>
    <t>FRS 101 : Presentation of Financial Statements</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</si>
  <si>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</si>
  <si>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</si>
  <si>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recognised as expenses</t>
  </si>
  <si>
    <t>Staff costs</t>
  </si>
  <si>
    <t>Depreciation</t>
  </si>
  <si>
    <t>Share of results of associates</t>
  </si>
  <si>
    <t>sen</t>
  </si>
  <si>
    <t>Investments</t>
  </si>
  <si>
    <t>Leasehold land held for development</t>
  </si>
  <si>
    <t>Construction costs</t>
  </si>
  <si>
    <t>Tax payable</t>
  </si>
  <si>
    <t>&lt;---Attributable to Equity Holders ot the Parent---&gt;</t>
  </si>
  <si>
    <t>Other income</t>
  </si>
  <si>
    <t>Other expenses</t>
  </si>
  <si>
    <t>At 1 July 2006</t>
  </si>
  <si>
    <t>Bank overdrafts (included within short term borrowings)</t>
  </si>
  <si>
    <t>Exchange</t>
  </si>
  <si>
    <t>Fluctuation</t>
  </si>
  <si>
    <t>Profit/(Loss) for the period</t>
  </si>
  <si>
    <t>Basic profit/(loss) per share</t>
  </si>
  <si>
    <t>Profit/(Loss) from operations</t>
  </si>
  <si>
    <t>Profit/(Loss) before taxation</t>
  </si>
  <si>
    <t>Due from an associated company</t>
  </si>
  <si>
    <t>Total recognized income and expense</t>
  </si>
  <si>
    <t>Net cash generated from operating activities</t>
  </si>
  <si>
    <t>Net cash generated from investing activities</t>
  </si>
  <si>
    <t>Net cash used in financing activities</t>
  </si>
  <si>
    <t>Accounting Policies, Changes in Estimates and Errors</t>
  </si>
  <si>
    <t>The Group has not early adopted the following new/revised FRSs that are:</t>
  </si>
  <si>
    <t>Effective for the financial period beginning on or after 1 October 2006</t>
  </si>
  <si>
    <t>Effective for the financial period beginning on or after 1 January 2007</t>
  </si>
  <si>
    <t>FRS 119</t>
  </si>
  <si>
    <t>Employees Benefits - actuarial gains and losses, group plans and disclosures</t>
  </si>
  <si>
    <t>The adoption of FRS 2, FRS 3, FRS 5, FRS 102, 108, 110, 116, 121, 127, 128, 131, 132, 133, 136, 138 and 140 does not have significant financial impact  on the Group. The principal effects of the changes in accounting policies resulting from the adoption of the other new/revised FRSs are discussed below :</t>
  </si>
  <si>
    <t>for the period</t>
  </si>
  <si>
    <t>Due to customers on contracts</t>
  </si>
  <si>
    <t>The Company had on 29 December 2006 submitted to Bursa Securities a rationalization/receovery plan as well as an application for upliftment of the Company from Amended PN17 status.</t>
  </si>
  <si>
    <t>AmInvestment Bank Berhad had on 25 April 2007 made an appeal on behalf of Ekran to Bursa Securities to exempt Ekran to submit a regularization plan that falls within the ambit of Section 32 of the Securities Commission Act 1993.</t>
  </si>
  <si>
    <t>Finance costs</t>
  </si>
  <si>
    <t>30.06.2007</t>
  </si>
  <si>
    <t>At 30 June 2007</t>
  </si>
  <si>
    <t>Bursa Securites had, vide its letter dated 27 April 2007, granted Ekran a waiver to submit a regularization plan that falls within the ambit of Section 32 of the Securities Commission Act 1993. Bursa Securities is without prejudice to Bursa Securities' right to proceed to suspend the trading of the securities of the Company and to commence de-listing procedures against the Company in the event that certain conditions imposed by Bursa Securities are not fulfilled by 31 December 2007.</t>
  </si>
  <si>
    <t>The condensed consolidated income statements should be read in conjunction with the audited financial statements for the year ended 30 June 2007 and the accompanying explanatory notes attached to the interim financial statements</t>
  </si>
  <si>
    <t>Investment properties</t>
  </si>
  <si>
    <t>The condensed consolidated balance sheet should be read in conjunction with the audited financial statements for the year ended 30 June 2007 and the accompanying explanatory notes attached to the interim financial statements</t>
  </si>
  <si>
    <t>At 1 July 2007</t>
  </si>
  <si>
    <t>The condensed consolidated statement of changes in equity should be read in conjunction with the audited financial statements for the year ended 30 June 2007 and the accompanying explanatory notes attached to the interim financial statements</t>
  </si>
  <si>
    <t>The condensed consolidated cash flow statement should be read in conjunction with the audited financial statements for the year ended 30 June 2007 and the accompanying explanatory notes attached to the interim financial statements</t>
  </si>
  <si>
    <t>The accounting policies and methods of computation adopted by the Group in this interim financial report are consistent with those adopted in the financial statements for the year ended 30 June 2007.</t>
  </si>
  <si>
    <t>The significant accounting policies adopted are consistent with those of the audited financial statements for the year ended 30 June 2007 except for the adoption of the following new/revised Financial Reporting Standard ("FRS") effective for financial period beginning 1 July 2007:</t>
  </si>
  <si>
    <t>In the audited accounts for the financial year ended 30 June 2007, the auditors gave an "except for" opinion on the financial statement. The matters highlighted were as follows :-</t>
  </si>
  <si>
    <t>The settlement of the bank borrowings will reduce the interest expenses of the Group in the current financial year.</t>
  </si>
  <si>
    <t>Tan Sri Ting had effected repayment of RM16.3 million, thus leaving a balance of RM450.2 million prior to consideration of the proposed discount. A provision for doubtful recovery has been made in the previous financial year ended 30 June 2004 for the RM148.9 million discount leaving a net balance of RM301.2 million in the financial statements. The Auditors are unable to ascertain whether any further provision for doubtful recovery is required for Tan Sri Ting's remaining obligations.</t>
  </si>
  <si>
    <t>Other</t>
  </si>
  <si>
    <t>Effect of changes in tax rate on opening</t>
  </si>
  <si>
    <t>balance of deferred tax</t>
  </si>
  <si>
    <t>31.12.2007</t>
  </si>
  <si>
    <t>The paid up share capital as at 31 December 2007 stood at RM525,968,572. There were no issuance and repayment of debt and equity securities, share buy-backs, share cancellation or shares held as treasury shares.</t>
  </si>
  <si>
    <t>Bursa Securities had granted Ekran an extension of time until 31 March 2008 to achieve the following milestones of the revised internal restructuring plan which involves:</t>
  </si>
  <si>
    <t>Where any of the conditions stipulated above is not fulfilled by 31 March 2008, a suspension shall be imposed on the trading of the listed securities of the Company upon the expiry of 5 market days from the date of the Company is notified by Bursa Securities or such other date as may be specified by Bursa Securities and de-listing procedures shall be commenced against the Company.</t>
  </si>
  <si>
    <t>(i) Validation by Ekran of the Cash Instalment Payments of RM200 million in lieu of the ealier proposed hotels injection.</t>
  </si>
  <si>
    <t>(ii) Settlement by Tan Sri Ting of the debt assigned from Ekran to Tan Sri Ting of RM111 million.</t>
  </si>
  <si>
    <t>The Group had secured a construction contract work worth RM61.5 million in East Malaysia. The Group will continue to pursue other infrastructure projects to enhance the earnings base of the Group.</t>
  </si>
  <si>
    <t>Inland Revenue Board had then filed an appeal against the Special Commissioners' decision to the High Court. The case has been mentioned in the High Court and the date of trial has been fixed on 25 March 2008.</t>
  </si>
  <si>
    <t>Instalment</t>
  </si>
  <si>
    <t>1st</t>
  </si>
  <si>
    <t>2nd</t>
  </si>
  <si>
    <t>3rd</t>
  </si>
  <si>
    <t>Due date of Payment</t>
  </si>
  <si>
    <t>Amount RM'000</t>
  </si>
  <si>
    <t>31 December 2008</t>
  </si>
  <si>
    <t>31 December 2009</t>
  </si>
  <si>
    <t>31 December 2010</t>
  </si>
  <si>
    <t>Tan Sri Ting proposed to abort the Proposed Injection due to the protracted negotiation with the vendors for the Proposed Injection. In lieu of the Proposed Injection, Tan Sri Ting would like to repay the amount equivalent to the Proposed Injection via cash instalments as below:</t>
  </si>
  <si>
    <t>As at 31 March 2008</t>
  </si>
  <si>
    <t>31.03.2008</t>
  </si>
  <si>
    <t>At 31 March 2008</t>
  </si>
  <si>
    <t>Reduction of Share Premium Account</t>
  </si>
  <si>
    <t>For the Nine-Month Period Ended 31 March 2008</t>
  </si>
  <si>
    <t>9 months ended</t>
  </si>
  <si>
    <t>31.03.2007</t>
  </si>
  <si>
    <t>Notes To The Unaudited Results For The 3rd Quarter Ended 31 March 2008</t>
  </si>
  <si>
    <t>In the current financial year ended 30 June 2008, Tan Sri Ting has made repayment of approx RM42 million to Ekran Berhad to settle its creditors and bank loan.</t>
  </si>
  <si>
    <t>9 months</t>
  </si>
  <si>
    <t>(a) procure a letter of confirmation from Danaharta allowing the Company an extension of time until 31 May 2008 to complete the settlement of debt to Danaharta and furnish a copy of the Letter of Confirmation to Bursa Securities by 4 April 2008</t>
  </si>
  <si>
    <t>(b) a commitment from Tan Sri Ting that the debt assigned from Ekran of aapprox RM75 million will be settled by Tan Sri Ting by 31 May 2008</t>
  </si>
  <si>
    <t>Ekran had on 2 April 2008 procured a letter of confirmation from Danaharta allowing the Company an extension of time until 31 May 2008 to complete the settlement of debt to Danaharta. The Company had on the even date furnished a copy of the said Letter of Confirmation to Bursa Securities.</t>
  </si>
  <si>
    <t>For the financial year ended 31 March 2008, the Group has registered a turnover of RM56 million mainly from its construction sector, oil palm plantation and hotel business and its profit of RM2.6 million is attributed to the profits from its construction and oil palm sectors and also from the recovery of doubtful debts.</t>
  </si>
  <si>
    <t>There were no profits on sale of unquoted investments and/or properties for the current financial period ended 31 March 2008.</t>
  </si>
  <si>
    <t>There was no purchase or disposal of quoted securities for the current financial period ended 31 March 2008.</t>
  </si>
  <si>
    <t>Tan Sri Ting proposed to abort the injection of four hotel companies namely, Accruvest Hotel Management Sdn Bhd, Home &amp; Hotel Holding Sdn Bhd, Mashyur Mutiara Sdn Bhd and Vital Orient Sdn Bhd into  Ekran ("Proposed Injection").</t>
  </si>
  <si>
    <t>The Directors do not propose the payment of any interim dividend for the quarter period ended 31 March 2008.</t>
  </si>
  <si>
    <t>Both parties have agreed to a full and final settlement sum. Payments are to be made progressively.</t>
  </si>
  <si>
    <t>Basic earnings per share is calculated by dividing the net profit attributable to the shareholders of RM2.6 million by the weighted average number of ordinary shares in issue as at 31 March 2008 of 525,968,572 shares</t>
  </si>
  <si>
    <t>For The Nine-Month Period Ended 31 March 2008</t>
  </si>
  <si>
    <t>The Board of Directors of Ekran Berhad wishes to announce the unaudited results of the Group for the third quarter ended 31 March 2008</t>
  </si>
  <si>
    <t>During the nine months ended 31 March 2008, the Group managed to settle bank borrowings (including outstanding interest) of approximately RM16 million.</t>
  </si>
  <si>
    <t>Bursa Securities had on 1 April 2008, decided to grant Ekran an extension of time until 31 May 2008 to complete the settlement by Tan Sri Ting of the debt assigned from Ekran to Tan Sri Ting of approximately RM75 million owing to Danaharta subject to the following conditions:</t>
  </si>
  <si>
    <t>The Group is currently actively negotiating to settle its remaining major bank loan including interest of approximately RM84.3 million, scheduled to be settled by Tan Sri Ting on behalf of the Company.</t>
  </si>
  <si>
    <t>The Group's turnover and loss for the current quarter were RM15.6 million and RM2.2 million respectively. The loss in this quarter is mainly due to accrual of interest expenses from its bank borrowings.</t>
  </si>
  <si>
    <t>On 25 October 2007, Ekran had announced that the Company was undertaking a Proposed Share Premium Reduction involving the reduction of the amount of share premium account of up to RM1,085,000,000. Such reduction amount would be utilised towards setting off against the accumulated losses of the Company.</t>
  </si>
  <si>
    <t>In the current quarter, the High Court of Malaya had granted the Company's application for confirmation on the reduction of Share Premium Account from RM1,186,931,000 to RM114,931,000 pursuant to Section 64 of the Companies Act 1965.</t>
  </si>
  <si>
    <t>Ekran had effected the said reduction of the Share Premium Account aginst the accumulated losses of the Company accordingly in its books. This has allowed the accumulated losses of the Company to be wholly written off and facilitate the declaration of dividends by the Company when the Company returns to profitability in future.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</si>
</sst>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
    <numFmt numFmtId="184" formatCode="[$-409]h:mm:ss\ AM/PM"/>
    <numFmt numFmtId="185" formatCode="#,##0.0"/>
    <numFmt numFmtId="186" formatCode="_(* #,##0.000_);_(* \(#,##0.000\);_(* &quot;-&quot;???_);_(@_)"/>
    <numFmt numFmtId="187" formatCode="_(* #,##0.0_);_(* \(#,##0.0\);_(* &quot;-&quot;_);_(@_)"/>
    <numFmt numFmtId="188" formatCode="_(* #,##0.00_);_(* \(#,##0.00\);_(* &quot;-&quot;_);_(@_)"/>
    <numFmt numFmtId="189" formatCode="_(* #,##0_);_(* \(#,##0\);_(* &quot;-&quot;??_);_(@_)"/>
    <numFmt numFmtId="190" formatCode="_-* #,##0.0_-;\-* #,##0.0_-;_-* &quot;-&quot;??_-;_-@_-"/>
    <numFmt numFmtId="191" formatCode="_-* #,##0_-;\-* #,##0_-;_-* &quot;-&quot;??_-;_-@_-"/>
    <numFmt numFmtId="192" formatCode="[$-809]dd\ mmmm\ yyyy"/>
    <numFmt numFmtId="193" formatCode="0.0"/>
  </numFmts>
  <fonts count="37">
    <font>
      <sz val="10"/>
      <name val="MS Sans Serif"/>
      <family val="0"/>
    </font>
    <font>
      <sz val="10"/>
      <name val="Times New Roman"/>
      <family val="1"/>
    </font>
    <font>
      <sz val="8"/>
      <name val="MS Sans Serif"/>
      <family val="0"/>
    </font>
    <font>
      <b/>
      <sz val="10"/>
      <name val="Times New Roman"/>
      <family val="1"/>
    </font>
    <font>
      <b/>
      <u val="single"/>
      <sz val="10"/>
      <name val="Times New Roman"/>
      <family val="1"/>
    </font>
    <font>
      <b/>
      <sz val="14"/>
      <name val="Times New Roman"/>
      <family val="1"/>
    </font>
    <font>
      <b/>
      <sz val="8"/>
      <name val="Times New Roman"/>
      <family val="1"/>
    </font>
    <font>
      <b/>
      <sz val="10"/>
      <color indexed="8"/>
      <name val="Times New Roman"/>
      <family val="1"/>
    </font>
    <font>
      <b/>
      <sz val="9"/>
      <color indexed="8"/>
      <name val="Times New Roman"/>
      <family val="1"/>
    </font>
    <font>
      <sz val="9"/>
      <color indexed="8"/>
      <name val="Times New Roman"/>
      <family val="1"/>
    </font>
    <font>
      <sz val="10"/>
      <color indexed="8"/>
      <name val="Times New Roman"/>
      <family val="1"/>
    </font>
    <font>
      <b/>
      <u val="single"/>
      <sz val="10"/>
      <color indexed="8"/>
      <name val="Times New Roman"/>
      <family val="1"/>
    </font>
    <font>
      <b/>
      <u val="single"/>
      <sz val="8"/>
      <color indexed="8"/>
      <name val="Times New Roman"/>
      <family val="1"/>
    </font>
    <font>
      <b/>
      <sz val="10"/>
      <name val="MS Sans Serif"/>
      <family val="0"/>
    </font>
    <font>
      <sz val="8.5"/>
      <name val="MS Sans Serif"/>
      <family val="0"/>
    </font>
    <font>
      <sz val="8.5"/>
      <color indexed="8"/>
      <name val="Times New Roman"/>
      <family val="1"/>
    </font>
    <font>
      <b/>
      <u val="single"/>
      <sz val="8.5"/>
      <color indexed="8"/>
      <name val="Times New Roman"/>
      <family val="1"/>
    </font>
    <font>
      <b/>
      <sz val="8.5"/>
      <color indexed="8"/>
      <name val="Times New Roman"/>
      <family val="1"/>
    </font>
    <font>
      <sz val="8"/>
      <color indexed="8"/>
      <name val="Times New Roman"/>
      <family val="1"/>
    </font>
    <font>
      <u val="single"/>
      <sz val="10"/>
      <color indexed="8"/>
      <name val="Times New Roman"/>
      <family val="1"/>
    </font>
    <font>
      <b/>
      <sz val="8"/>
      <color indexed="8"/>
      <name val="Times New Roman"/>
      <family val="1"/>
    </font>
    <font>
      <i/>
      <sz val="10"/>
      <color indexed="8"/>
      <name val="Times New Roman"/>
      <family val="1"/>
    </font>
    <font>
      <u val="single"/>
      <sz val="12"/>
      <color indexed="12"/>
      <name val="MS Sans Serif"/>
      <family val="0"/>
    </font>
    <font>
      <u val="single"/>
      <sz val="12"/>
      <color indexed="36"/>
      <name val="MS Sans Serif"/>
      <family val="0"/>
    </font>
    <font>
      <sz val="9.5"/>
      <color indexed="8"/>
      <name val="Times New Roman"/>
      <family val="1"/>
    </font>
    <font>
      <b/>
      <u val="single"/>
      <sz val="11"/>
      <name val="Times New Roman"/>
      <family val="1"/>
    </font>
    <font>
      <sz val="11"/>
      <name val="MS Sans Serif"/>
      <family val="0"/>
    </font>
    <font>
      <sz val="11"/>
      <color indexed="8"/>
      <name val="Times New Roman"/>
      <family val="1"/>
    </font>
    <font>
      <b/>
      <u val="single"/>
      <sz val="11"/>
      <color indexed="8"/>
      <name val="Times New Roman"/>
      <family val="1"/>
    </font>
    <font>
      <b/>
      <u val="single"/>
      <sz val="11"/>
      <name val="MS Sans Serif"/>
      <family val="0"/>
    </font>
    <font>
      <b/>
      <u val="single"/>
      <sz val="12"/>
      <name val="Times New Roman"/>
      <family val="1"/>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b/>
      <sz val="11"/>
      <color indexed="8"/>
      <name val="Times New Roman"/>
      <family val="1"/>
    </font>
  </fonts>
  <fills count="2">
    <fill>
      <patternFill/>
    </fill>
    <fill>
      <patternFill patternType="gray125"/>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303">
    <xf numFmtId="0" fontId="0" fillId="0" borderId="0" xfId="0" applyAlignment="1">
      <alignment/>
    </xf>
    <xf numFmtId="0" fontId="1" fillId="0" borderId="0" xfId="0" applyFont="1" applyAlignment="1">
      <alignment/>
    </xf>
    <xf numFmtId="0" fontId="4" fillId="0" borderId="0" xfId="0" applyFont="1" applyAlignment="1">
      <alignment horizontal="center"/>
    </xf>
    <xf numFmtId="3" fontId="1" fillId="0" borderId="0" xfId="0" applyNumberFormat="1" applyFont="1" applyBorder="1" applyAlignment="1">
      <alignment/>
    </xf>
    <xf numFmtId="0" fontId="9" fillId="0" borderId="0" xfId="0" applyFont="1" applyAlignment="1">
      <alignment vertical="top" wrapText="1"/>
    </xf>
    <xf numFmtId="0" fontId="7" fillId="0" borderId="0" xfId="0" applyFont="1" applyAlignment="1">
      <alignment vertical="top" wrapText="1"/>
    </xf>
    <xf numFmtId="0" fontId="9" fillId="0" borderId="0" xfId="0" applyFont="1" applyAlignment="1">
      <alignment horizontal="right"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 fillId="0" borderId="0" xfId="0" applyFont="1" applyAlignment="1">
      <alignment vertical="top" wrapText="1"/>
    </xf>
    <xf numFmtId="0" fontId="10" fillId="0" borderId="0" xfId="0" applyFont="1" applyAlignment="1">
      <alignment horizontal="right" vertical="top" wrapText="1"/>
    </xf>
    <xf numFmtId="0" fontId="11" fillId="0" borderId="0" xfId="0" applyFont="1" applyAlignment="1">
      <alignment horizontal="center" vertical="top" wrapText="1"/>
    </xf>
    <xf numFmtId="0" fontId="10" fillId="0" borderId="0" xfId="0" applyFont="1" applyAlignment="1">
      <alignment horizontal="right" wrapText="1"/>
    </xf>
    <xf numFmtId="0" fontId="10" fillId="0" borderId="0" xfId="0" applyFont="1" applyAlignment="1">
      <alignment horizontal="center" vertical="top" wrapText="1"/>
    </xf>
    <xf numFmtId="3" fontId="10" fillId="0" borderId="0" xfId="0" applyNumberFormat="1" applyFont="1" applyAlignment="1">
      <alignment horizontal="center" vertical="top" wrapText="1"/>
    </xf>
    <xf numFmtId="0" fontId="1" fillId="0" borderId="0" xfId="0" applyFont="1" applyAlignment="1">
      <alignment wrapText="1"/>
    </xf>
    <xf numFmtId="3" fontId="10" fillId="0" borderId="0" xfId="0" applyNumberFormat="1" applyFont="1" applyBorder="1" applyAlignment="1">
      <alignment horizontal="right" wrapText="1"/>
    </xf>
    <xf numFmtId="3" fontId="10" fillId="0" borderId="0" xfId="0" applyNumberFormat="1" applyFont="1" applyAlignment="1">
      <alignment horizontal="right" wrapText="1"/>
    </xf>
    <xf numFmtId="0" fontId="12" fillId="0" borderId="0" xfId="0" applyFont="1" applyAlignment="1">
      <alignment horizontal="center" vertical="top" wrapText="1"/>
    </xf>
    <xf numFmtId="14" fontId="12" fillId="0" borderId="0" xfId="0" applyNumberFormat="1" applyFont="1" applyAlignment="1">
      <alignment horizontal="center" vertical="top" wrapText="1"/>
    </xf>
    <xf numFmtId="0" fontId="13" fillId="0" borderId="0" xfId="0" applyFont="1" applyAlignment="1">
      <alignment/>
    </xf>
    <xf numFmtId="0" fontId="0" fillId="0" borderId="0" xfId="0" applyFont="1" applyAlignment="1">
      <alignment/>
    </xf>
    <xf numFmtId="0" fontId="0" fillId="0" borderId="0" xfId="0" applyFont="1" applyAlignment="1">
      <alignment/>
    </xf>
    <xf numFmtId="0" fontId="10" fillId="0" borderId="0" xfId="0" applyFont="1" applyAlignment="1">
      <alignment horizontal="left" vertical="top" wrapText="1"/>
    </xf>
    <xf numFmtId="0" fontId="14" fillId="0" borderId="0" xfId="0" applyFont="1" applyAlignment="1">
      <alignment/>
    </xf>
    <xf numFmtId="0" fontId="15" fillId="0" borderId="0" xfId="0" applyFont="1" applyAlignment="1">
      <alignment horizontal="left" vertical="top" wrapText="1"/>
    </xf>
    <xf numFmtId="3" fontId="10" fillId="0" borderId="0" xfId="0" applyNumberFormat="1" applyFont="1" applyAlignment="1">
      <alignment vertical="top" wrapText="1"/>
    </xf>
    <xf numFmtId="3" fontId="10" fillId="0" borderId="1" xfId="0" applyNumberFormat="1" applyFont="1" applyBorder="1" applyAlignment="1">
      <alignment vertical="top" wrapText="1"/>
    </xf>
    <xf numFmtId="3" fontId="10" fillId="0" borderId="0" xfId="0" applyNumberFormat="1" applyFont="1" applyBorder="1" applyAlignment="1">
      <alignment vertical="top" wrapText="1"/>
    </xf>
    <xf numFmtId="0" fontId="10" fillId="0" borderId="0" xfId="0" applyFont="1" applyBorder="1" applyAlignment="1">
      <alignment vertical="top" wrapText="1"/>
    </xf>
    <xf numFmtId="0" fontId="0" fillId="0" borderId="0" xfId="0" applyFont="1" applyBorder="1" applyAlignment="1">
      <alignment/>
    </xf>
    <xf numFmtId="3" fontId="7" fillId="0" borderId="0" xfId="0" applyNumberFormat="1" applyFont="1" applyBorder="1" applyAlignment="1">
      <alignment vertical="top" wrapText="1"/>
    </xf>
    <xf numFmtId="0" fontId="13" fillId="0" borderId="0" xfId="0" applyFont="1" applyBorder="1" applyAlignment="1">
      <alignment/>
    </xf>
    <xf numFmtId="0" fontId="2" fillId="0" borderId="0" xfId="0" applyFont="1" applyAlignment="1">
      <alignment/>
    </xf>
    <xf numFmtId="0" fontId="18" fillId="0" borderId="0" xfId="0" applyFont="1" applyAlignment="1">
      <alignment horizontal="left" vertical="top" wrapText="1"/>
    </xf>
    <xf numFmtId="0" fontId="11" fillId="0" borderId="0" xfId="0" applyFont="1" applyAlignment="1">
      <alignment horizontal="right" vertical="top" wrapText="1"/>
    </xf>
    <xf numFmtId="0" fontId="10" fillId="0" borderId="0" xfId="0" applyFont="1" applyBorder="1" applyAlignment="1">
      <alignment horizontal="right" wrapText="1"/>
    </xf>
    <xf numFmtId="0" fontId="10" fillId="0" borderId="0" xfId="0" applyFont="1" applyBorder="1" applyAlignment="1">
      <alignment horizontal="justify" vertical="top" wrapText="1"/>
    </xf>
    <xf numFmtId="14" fontId="11" fillId="0" borderId="0" xfId="0" applyNumberFormat="1" applyFont="1" applyBorder="1" applyAlignment="1">
      <alignment horizontal="right" vertical="top" wrapText="1"/>
    </xf>
    <xf numFmtId="0" fontId="11" fillId="0" borderId="0" xfId="0" applyFont="1" applyBorder="1" applyAlignment="1">
      <alignment horizontal="right" vertical="top" wrapText="1"/>
    </xf>
    <xf numFmtId="0" fontId="7" fillId="0" borderId="0" xfId="0" applyFont="1" applyBorder="1" applyAlignment="1">
      <alignment horizontal="right" wrapText="1"/>
    </xf>
    <xf numFmtId="3" fontId="7" fillId="0" borderId="0" xfId="0" applyNumberFormat="1" applyFont="1" applyBorder="1" applyAlignment="1">
      <alignment horizontal="right" wrapText="1"/>
    </xf>
    <xf numFmtId="0" fontId="8" fillId="0" borderId="0" xfId="0" applyFont="1" applyAlignment="1" quotePrefix="1">
      <alignment vertical="top" wrapText="1"/>
    </xf>
    <xf numFmtId="0" fontId="15" fillId="0" borderId="2" xfId="0" applyFont="1" applyBorder="1" applyAlignment="1">
      <alignment horizontal="left"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0" fillId="0" borderId="5" xfId="0" applyFont="1" applyBorder="1" applyAlignment="1">
      <alignment vertical="top" wrapText="1"/>
    </xf>
    <xf numFmtId="0" fontId="10" fillId="0" borderId="6"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6" fillId="0" borderId="2" xfId="0" applyFont="1" applyBorder="1" applyAlignment="1">
      <alignment horizontal="center" vertical="top" wrapText="1"/>
    </xf>
    <xf numFmtId="0" fontId="17" fillId="0" borderId="4" xfId="0" applyFont="1" applyBorder="1" applyAlignment="1">
      <alignment horizontal="center" vertical="top" wrapText="1"/>
    </xf>
    <xf numFmtId="3" fontId="10" fillId="0" borderId="6" xfId="0" applyNumberFormat="1" applyFont="1" applyBorder="1" applyAlignment="1">
      <alignment vertical="top" wrapText="1"/>
    </xf>
    <xf numFmtId="3" fontId="7" fillId="0" borderId="6" xfId="0" applyNumberFormat="1" applyFont="1" applyBorder="1" applyAlignment="1">
      <alignment vertical="top" wrapText="1"/>
    </xf>
    <xf numFmtId="3" fontId="10" fillId="0" borderId="8" xfId="0" applyNumberFormat="1" applyFont="1" applyBorder="1" applyAlignment="1">
      <alignmen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3" fontId="10" fillId="0" borderId="5" xfId="0" applyNumberFormat="1" applyFont="1" applyBorder="1" applyAlignment="1">
      <alignment vertical="top" wrapText="1"/>
    </xf>
    <xf numFmtId="3" fontId="7" fillId="0" borderId="5" xfId="0" applyNumberFormat="1" applyFont="1" applyBorder="1" applyAlignment="1">
      <alignment vertical="top" wrapText="1"/>
    </xf>
    <xf numFmtId="3" fontId="10" fillId="0" borderId="7" xfId="0" applyNumberFormat="1" applyFont="1" applyBorder="1" applyAlignment="1">
      <alignment vertical="top" wrapText="1"/>
    </xf>
    <xf numFmtId="0" fontId="10" fillId="0" borderId="2" xfId="0" applyFont="1" applyBorder="1" applyAlignment="1">
      <alignment horizontal="lef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5" fillId="0" borderId="7" xfId="0" applyFont="1" applyBorder="1" applyAlignment="1">
      <alignment horizontal="left" vertical="top" wrapText="1"/>
    </xf>
    <xf numFmtId="0" fontId="16" fillId="0" borderId="1" xfId="0" applyFont="1" applyBorder="1" applyAlignment="1">
      <alignment horizontal="center" vertical="top" wrapText="1"/>
    </xf>
    <xf numFmtId="0" fontId="17" fillId="0" borderId="8" xfId="0" applyFont="1" applyBorder="1" applyAlignment="1">
      <alignment horizontal="center" vertical="top" wrapText="1"/>
    </xf>
    <xf numFmtId="0" fontId="10" fillId="0" borderId="2" xfId="0" applyFont="1" applyBorder="1" applyAlignment="1">
      <alignment vertical="top" wrapText="1"/>
    </xf>
    <xf numFmtId="0" fontId="17" fillId="0" borderId="7" xfId="0" applyFont="1" applyBorder="1" applyAlignment="1">
      <alignment horizontal="center" vertical="top" wrapText="1"/>
    </xf>
    <xf numFmtId="0" fontId="17" fillId="0" borderId="1" xfId="0" applyFont="1" applyBorder="1" applyAlignment="1">
      <alignment horizontal="center" vertical="top" wrapText="1"/>
    </xf>
    <xf numFmtId="0" fontId="10" fillId="0" borderId="5" xfId="0" applyFont="1" applyBorder="1" applyAlignment="1">
      <alignment horizontal="left" vertical="top" wrapText="1"/>
    </xf>
    <xf numFmtId="0" fontId="7" fillId="0" borderId="6" xfId="0" applyFont="1" applyBorder="1" applyAlignment="1">
      <alignment horizontal="center" vertical="top" wrapText="1"/>
    </xf>
    <xf numFmtId="0" fontId="7" fillId="0" borderId="5" xfId="0" applyFont="1" applyBorder="1" applyAlignment="1">
      <alignment horizontal="center" vertical="top" wrapText="1"/>
    </xf>
    <xf numFmtId="41" fontId="1" fillId="0" borderId="0" xfId="0" applyNumberFormat="1" applyFont="1" applyAlignment="1">
      <alignment/>
    </xf>
    <xf numFmtId="188" fontId="1" fillId="0" borderId="0" xfId="0" applyNumberFormat="1" applyFont="1" applyAlignment="1">
      <alignment/>
    </xf>
    <xf numFmtId="41" fontId="3" fillId="0" borderId="0" xfId="0" applyNumberFormat="1" applyFont="1" applyAlignment="1">
      <alignment/>
    </xf>
    <xf numFmtId="183" fontId="18" fillId="0" borderId="6" xfId="0" applyNumberFormat="1" applyFont="1" applyBorder="1" applyAlignment="1">
      <alignment horizontal="left" vertical="top" wrapText="1"/>
    </xf>
    <xf numFmtId="183" fontId="18" fillId="0" borderId="5" xfId="0" applyNumberFormat="1" applyFont="1" applyBorder="1" applyAlignment="1">
      <alignment horizontal="left" vertical="top" wrapText="1"/>
    </xf>
    <xf numFmtId="183" fontId="11" fillId="0" borderId="0" xfId="0" applyNumberFormat="1" applyFont="1" applyAlignment="1">
      <alignment horizontal="right" vertical="top" wrapText="1"/>
    </xf>
    <xf numFmtId="0" fontId="19" fillId="0" borderId="3" xfId="0" applyFont="1" applyBorder="1" applyAlignment="1">
      <alignment horizontal="left" vertical="top" wrapText="1"/>
    </xf>
    <xf numFmtId="0" fontId="19" fillId="0" borderId="3" xfId="0" applyFont="1" applyBorder="1" applyAlignment="1">
      <alignment vertical="top" wrapText="1"/>
    </xf>
    <xf numFmtId="0" fontId="20" fillId="0" borderId="0" xfId="0" applyFont="1" applyBorder="1" applyAlignment="1">
      <alignment horizontal="center" vertical="top" wrapText="1"/>
    </xf>
    <xf numFmtId="183" fontId="20" fillId="0" borderId="0" xfId="0" applyNumberFormat="1" applyFont="1" applyBorder="1" applyAlignment="1">
      <alignment horizontal="center" vertical="top" wrapText="1"/>
    </xf>
    <xf numFmtId="0" fontId="18" fillId="0" borderId="7" xfId="0" applyFont="1" applyBorder="1" applyAlignment="1">
      <alignment horizontal="left" vertical="top" wrapText="1"/>
    </xf>
    <xf numFmtId="0" fontId="20" fillId="0" borderId="1" xfId="0" applyFont="1" applyBorder="1" applyAlignment="1">
      <alignment horizontal="center" vertical="top" wrapText="1"/>
    </xf>
    <xf numFmtId="0" fontId="18" fillId="0" borderId="8" xfId="0" applyFont="1" applyBorder="1" applyAlignment="1">
      <alignment horizontal="left" vertical="top" wrapText="1"/>
    </xf>
    <xf numFmtId="0" fontId="20" fillId="0" borderId="6" xfId="0" applyFont="1" applyBorder="1" applyAlignment="1">
      <alignment horizontal="center" vertical="top" wrapText="1"/>
    </xf>
    <xf numFmtId="0" fontId="20" fillId="0" borderId="5" xfId="0" applyFont="1" applyBorder="1" applyAlignment="1">
      <alignment horizontal="center" vertical="top" wrapText="1"/>
    </xf>
    <xf numFmtId="183" fontId="20" fillId="0" borderId="6" xfId="0" applyNumberFormat="1" applyFont="1" applyBorder="1" applyAlignment="1">
      <alignment horizontal="center" vertical="top" wrapText="1"/>
    </xf>
    <xf numFmtId="183" fontId="20" fillId="0" borderId="5" xfId="0" applyNumberFormat="1" applyFont="1" applyBorder="1" applyAlignment="1">
      <alignment horizontal="center" vertical="top" wrapText="1"/>
    </xf>
    <xf numFmtId="0" fontId="20" fillId="0" borderId="8" xfId="0" applyFont="1" applyBorder="1" applyAlignment="1">
      <alignment horizontal="center" vertical="top" wrapText="1"/>
    </xf>
    <xf numFmtId="0" fontId="20" fillId="0" borderId="7" xfId="0" applyFont="1" applyBorder="1" applyAlignment="1">
      <alignment horizontal="center" vertical="top" wrapText="1"/>
    </xf>
    <xf numFmtId="0" fontId="10" fillId="0" borderId="9" xfId="0" applyFont="1" applyBorder="1" applyAlignment="1">
      <alignment vertical="top" wrapText="1"/>
    </xf>
    <xf numFmtId="3" fontId="10" fillId="0" borderId="10" xfId="0" applyNumberFormat="1" applyFont="1" applyBorder="1" applyAlignment="1">
      <alignment vertical="top" wrapText="1"/>
    </xf>
    <xf numFmtId="0" fontId="10" fillId="0" borderId="11" xfId="0" applyFont="1" applyBorder="1" applyAlignment="1">
      <alignment vertical="top" wrapText="1"/>
    </xf>
    <xf numFmtId="3" fontId="10" fillId="0" borderId="11" xfId="0" applyNumberFormat="1" applyFont="1" applyBorder="1" applyAlignment="1">
      <alignment vertical="top" wrapText="1"/>
    </xf>
    <xf numFmtId="3" fontId="10" fillId="0" borderId="9" xfId="0" applyNumberFormat="1" applyFont="1" applyBorder="1" applyAlignment="1">
      <alignment vertical="top" wrapText="1"/>
    </xf>
    <xf numFmtId="3" fontId="10" fillId="0" borderId="1" xfId="0" applyNumberFormat="1" applyFont="1" applyBorder="1" applyAlignment="1">
      <alignment horizontal="right" wrapText="1"/>
    </xf>
    <xf numFmtId="0" fontId="10" fillId="0" borderId="1" xfId="0" applyFont="1" applyBorder="1" applyAlignment="1">
      <alignment horizontal="center" vertical="top" wrapText="1"/>
    </xf>
    <xf numFmtId="3" fontId="7" fillId="0" borderId="12" xfId="0" applyNumberFormat="1" applyFont="1" applyBorder="1" applyAlignment="1">
      <alignment horizontal="center" vertical="top" wrapText="1"/>
    </xf>
    <xf numFmtId="3" fontId="7" fillId="0" borderId="12" xfId="0" applyNumberFormat="1" applyFont="1" applyBorder="1" applyAlignment="1">
      <alignment horizontal="right" wrapText="1"/>
    </xf>
    <xf numFmtId="0" fontId="9" fillId="0" borderId="0" xfId="0" applyFont="1" applyAlignment="1" quotePrefix="1">
      <alignment horizontal="left" vertical="top" wrapText="1"/>
    </xf>
    <xf numFmtId="0" fontId="9" fillId="0" borderId="0" xfId="0" applyFont="1" applyAlignment="1" quotePrefix="1">
      <alignment vertical="top" wrapText="1"/>
    </xf>
    <xf numFmtId="0" fontId="9" fillId="0" borderId="0" xfId="0" applyFont="1" applyAlignment="1" quotePrefix="1">
      <alignment horizontal="right" vertical="top" wrapText="1"/>
    </xf>
    <xf numFmtId="0" fontId="3" fillId="0" borderId="0" xfId="0" applyFont="1" applyAlignment="1">
      <alignment vertical="top" wrapText="1"/>
    </xf>
    <xf numFmtId="41" fontId="1" fillId="0" borderId="0" xfId="0" applyNumberFormat="1" applyFont="1" applyFill="1" applyAlignment="1">
      <alignment/>
    </xf>
    <xf numFmtId="0" fontId="10" fillId="0" borderId="0" xfId="0" applyFont="1" applyAlignment="1">
      <alignment vertical="top"/>
    </xf>
    <xf numFmtId="0" fontId="4" fillId="0" borderId="0" xfId="0" applyFont="1" applyAlignment="1">
      <alignment horizontal="center" wrapText="1"/>
    </xf>
    <xf numFmtId="0" fontId="8" fillId="0" borderId="0" xfId="0" applyFont="1" applyAlignment="1">
      <alignment vertical="top" wrapText="1"/>
    </xf>
    <xf numFmtId="0" fontId="7" fillId="0" borderId="0" xfId="0" applyFont="1" applyAlignment="1">
      <alignment vertical="top"/>
    </xf>
    <xf numFmtId="0" fontId="0" fillId="0" borderId="0" xfId="0" applyAlignment="1">
      <alignment/>
    </xf>
    <xf numFmtId="3" fontId="1" fillId="0" borderId="6" xfId="0" applyNumberFormat="1" applyFont="1" applyBorder="1" applyAlignment="1">
      <alignment/>
    </xf>
    <xf numFmtId="41" fontId="1" fillId="0" borderId="6" xfId="0" applyNumberFormat="1" applyFont="1" applyBorder="1" applyAlignment="1">
      <alignment/>
    </xf>
    <xf numFmtId="0" fontId="0" fillId="0" borderId="0" xfId="0" applyAlignment="1">
      <alignment wrapText="1"/>
    </xf>
    <xf numFmtId="0" fontId="27" fillId="0" borderId="0" xfId="0" applyFont="1" applyFill="1" applyAlignment="1">
      <alignment horizontal="justify" vertical="top" wrapText="1"/>
    </xf>
    <xf numFmtId="0" fontId="27" fillId="0" borderId="0" xfId="0" applyFont="1" applyAlignment="1">
      <alignment vertical="top" wrapText="1"/>
    </xf>
    <xf numFmtId="0" fontId="26" fillId="0" borderId="0" xfId="0" applyFont="1" applyAlignment="1">
      <alignment wrapText="1"/>
    </xf>
    <xf numFmtId="0" fontId="26" fillId="0" borderId="0" xfId="0" applyFont="1" applyAlignment="1">
      <alignment/>
    </xf>
    <xf numFmtId="0" fontId="25" fillId="0" borderId="0" xfId="0" applyFont="1" applyAlignment="1">
      <alignment vertical="top" wrapText="1"/>
    </xf>
    <xf numFmtId="0" fontId="31" fillId="0" borderId="0" xfId="0" applyFont="1" applyAlignment="1">
      <alignment vertical="top" wrapText="1"/>
    </xf>
    <xf numFmtId="0" fontId="28" fillId="0" borderId="0" xfId="0" applyFont="1" applyFill="1" applyAlignment="1">
      <alignment horizontal="justify" vertical="top" wrapText="1"/>
    </xf>
    <xf numFmtId="0" fontId="10" fillId="0" borderId="0" xfId="0" applyFont="1" applyAlignment="1" quotePrefix="1">
      <alignment vertical="top" wrapText="1"/>
    </xf>
    <xf numFmtId="0" fontId="32" fillId="0" borderId="0" xfId="0" applyFont="1" applyAlignment="1">
      <alignment/>
    </xf>
    <xf numFmtId="0" fontId="32" fillId="0" borderId="0" xfId="0" applyFont="1" applyAlignment="1">
      <alignment horizontal="center"/>
    </xf>
    <xf numFmtId="0" fontId="33" fillId="0" borderId="0" xfId="0" applyFont="1" applyAlignment="1">
      <alignment/>
    </xf>
    <xf numFmtId="0" fontId="33" fillId="0" borderId="0" xfId="0" applyFont="1" applyAlignment="1">
      <alignment/>
    </xf>
    <xf numFmtId="3" fontId="33" fillId="0" borderId="0" xfId="0" applyNumberFormat="1" applyFont="1" applyAlignment="1">
      <alignment/>
    </xf>
    <xf numFmtId="0" fontId="33" fillId="0" borderId="0" xfId="0" applyFont="1" applyAlignment="1">
      <alignment horizontal="center"/>
    </xf>
    <xf numFmtId="0" fontId="30" fillId="0" borderId="0" xfId="0" applyFont="1" applyAlignment="1">
      <alignment horizontal="center"/>
    </xf>
    <xf numFmtId="183" fontId="32" fillId="0" borderId="0" xfId="0" applyNumberFormat="1" applyFont="1" applyAlignment="1">
      <alignment horizontal="center"/>
    </xf>
    <xf numFmtId="183" fontId="33" fillId="0" borderId="0" xfId="0" applyNumberFormat="1" applyFont="1" applyAlignment="1">
      <alignment/>
    </xf>
    <xf numFmtId="3" fontId="33" fillId="0" borderId="0" xfId="0" applyNumberFormat="1" applyFont="1" applyAlignment="1">
      <alignment/>
    </xf>
    <xf numFmtId="41" fontId="33" fillId="0" borderId="0" xfId="0" applyNumberFormat="1" applyFont="1" applyAlignment="1">
      <alignment/>
    </xf>
    <xf numFmtId="0" fontId="33" fillId="0" borderId="0" xfId="0" applyFont="1" applyAlignment="1" quotePrefix="1">
      <alignment horizontal="center"/>
    </xf>
    <xf numFmtId="41" fontId="33" fillId="0" borderId="1" xfId="0" applyNumberFormat="1" applyFont="1" applyBorder="1" applyAlignment="1">
      <alignment/>
    </xf>
    <xf numFmtId="0" fontId="32" fillId="0" borderId="0" xfId="0" applyFont="1" applyAlignment="1">
      <alignment/>
    </xf>
    <xf numFmtId="41" fontId="33" fillId="0" borderId="0" xfId="0" applyNumberFormat="1" applyFont="1" applyFill="1" applyAlignment="1">
      <alignment/>
    </xf>
    <xf numFmtId="41" fontId="33" fillId="0" borderId="10" xfId="0" applyNumberFormat="1" applyFont="1" applyBorder="1" applyAlignment="1">
      <alignment/>
    </xf>
    <xf numFmtId="14" fontId="32" fillId="0" borderId="0" xfId="0" applyNumberFormat="1" applyFont="1" applyBorder="1" applyAlignment="1">
      <alignment horizontal="center"/>
    </xf>
    <xf numFmtId="0" fontId="33" fillId="0" borderId="0" xfId="0" applyFont="1" applyBorder="1" applyAlignment="1">
      <alignment/>
    </xf>
    <xf numFmtId="3" fontId="33" fillId="0" borderId="0" xfId="0" applyNumberFormat="1" applyFont="1" applyBorder="1" applyAlignment="1">
      <alignment/>
    </xf>
    <xf numFmtId="0" fontId="32" fillId="0" borderId="0" xfId="0" applyFont="1" applyBorder="1" applyAlignment="1">
      <alignment horizontal="center"/>
    </xf>
    <xf numFmtId="0" fontId="33" fillId="0" borderId="0" xfId="0" applyFont="1" applyAlignment="1">
      <alignment horizontal="left"/>
    </xf>
    <xf numFmtId="14" fontId="33" fillId="0" borderId="0" xfId="0" applyNumberFormat="1" applyFont="1" applyBorder="1" applyAlignment="1">
      <alignment/>
    </xf>
    <xf numFmtId="183" fontId="33" fillId="0" borderId="0" xfId="0" applyNumberFormat="1" applyFont="1" applyBorder="1" applyAlignment="1">
      <alignment/>
    </xf>
    <xf numFmtId="0" fontId="32" fillId="0" borderId="0" xfId="0" applyFont="1" applyAlignment="1" quotePrefix="1">
      <alignment/>
    </xf>
    <xf numFmtId="0" fontId="32" fillId="0" borderId="0" xfId="0" applyFont="1" applyAlignment="1">
      <alignment horizontal="left"/>
    </xf>
    <xf numFmtId="0" fontId="32" fillId="0" borderId="0" xfId="0" applyFont="1" applyBorder="1" applyAlignment="1" quotePrefix="1">
      <alignment/>
    </xf>
    <xf numFmtId="0" fontId="33" fillId="0" borderId="0" xfId="0" applyFont="1" applyBorder="1" applyAlignment="1">
      <alignment horizontal="left"/>
    </xf>
    <xf numFmtId="0" fontId="32" fillId="0" borderId="0" xfId="0" applyFont="1" applyBorder="1" applyAlignment="1">
      <alignment/>
    </xf>
    <xf numFmtId="0" fontId="33" fillId="0" borderId="0" xfId="0" applyFont="1" applyBorder="1" applyAlignment="1" quotePrefix="1">
      <alignment/>
    </xf>
    <xf numFmtId="0" fontId="31" fillId="0" borderId="0" xfId="0" applyFont="1" applyAlignment="1">
      <alignment horizontal="center"/>
    </xf>
    <xf numFmtId="0" fontId="35" fillId="0" borderId="0" xfId="0" applyFont="1" applyAlignment="1">
      <alignment/>
    </xf>
    <xf numFmtId="189" fontId="35" fillId="0" borderId="0" xfId="0" applyNumberFormat="1" applyFont="1" applyAlignment="1">
      <alignment/>
    </xf>
    <xf numFmtId="189" fontId="31" fillId="0" borderId="0" xfId="0" applyNumberFormat="1" applyFont="1" applyAlignment="1">
      <alignment horizontal="center"/>
    </xf>
    <xf numFmtId="0" fontId="31" fillId="0" borderId="0" xfId="0" applyFont="1" applyAlignment="1">
      <alignment/>
    </xf>
    <xf numFmtId="189" fontId="31" fillId="0" borderId="0" xfId="0" applyNumberFormat="1" applyFont="1" applyAlignment="1">
      <alignment/>
    </xf>
    <xf numFmtId="0" fontId="31" fillId="0" borderId="0" xfId="0" applyFont="1" applyAlignment="1">
      <alignment horizontal="right"/>
    </xf>
    <xf numFmtId="189" fontId="35" fillId="0" borderId="3" xfId="0" applyNumberFormat="1" applyFont="1" applyBorder="1" applyAlignment="1">
      <alignment/>
    </xf>
    <xf numFmtId="0" fontId="32" fillId="0" borderId="0" xfId="0" applyFont="1" applyBorder="1" applyAlignment="1">
      <alignment horizontal="left"/>
    </xf>
    <xf numFmtId="0" fontId="32" fillId="0" borderId="0" xfId="0" applyFont="1" applyBorder="1" applyAlignment="1">
      <alignment/>
    </xf>
    <xf numFmtId="189" fontId="33" fillId="0" borderId="0" xfId="0" applyNumberFormat="1" applyFont="1" applyBorder="1" applyAlignment="1">
      <alignment/>
    </xf>
    <xf numFmtId="189" fontId="32" fillId="0" borderId="0" xfId="0" applyNumberFormat="1" applyFont="1" applyBorder="1" applyAlignment="1">
      <alignment horizontal="center"/>
    </xf>
    <xf numFmtId="189" fontId="32" fillId="0" borderId="1" xfId="0" applyNumberFormat="1" applyFont="1" applyBorder="1" applyAlignment="1">
      <alignment horizontal="center"/>
    </xf>
    <xf numFmtId="189" fontId="32" fillId="0" borderId="13" xfId="0" applyNumberFormat="1" applyFont="1" applyBorder="1" applyAlignment="1">
      <alignment horizontal="center"/>
    </xf>
    <xf numFmtId="187" fontId="33" fillId="0" borderId="0" xfId="0" applyNumberFormat="1" applyFont="1" applyAlignment="1">
      <alignment/>
    </xf>
    <xf numFmtId="189" fontId="31" fillId="0" borderId="0" xfId="0" applyNumberFormat="1" applyFont="1" applyAlignment="1">
      <alignment/>
    </xf>
    <xf numFmtId="0" fontId="27" fillId="0" borderId="0" xfId="0" applyFont="1" applyAlignment="1">
      <alignment horizontal="justify" vertical="top" wrapText="1"/>
    </xf>
    <xf numFmtId="189" fontId="33" fillId="0" borderId="1" xfId="0" applyNumberFormat="1" applyFont="1" applyBorder="1" applyAlignment="1">
      <alignment/>
    </xf>
    <xf numFmtId="189" fontId="33" fillId="0" borderId="3" xfId="0" applyNumberFormat="1" applyFont="1" applyBorder="1" applyAlignment="1">
      <alignment/>
    </xf>
    <xf numFmtId="189" fontId="33" fillId="0" borderId="12" xfId="0" applyNumberFormat="1" applyFont="1" applyBorder="1" applyAlignment="1">
      <alignment/>
    </xf>
    <xf numFmtId="189" fontId="32" fillId="0" borderId="0" xfId="0" applyNumberFormat="1" applyFont="1" applyBorder="1" applyAlignment="1">
      <alignment/>
    </xf>
    <xf numFmtId="189" fontId="33" fillId="0" borderId="13" xfId="0" applyNumberFormat="1" applyFont="1" applyBorder="1" applyAlignment="1">
      <alignment/>
    </xf>
    <xf numFmtId="189" fontId="33" fillId="0" borderId="10" xfId="0" applyNumberFormat="1" applyFont="1" applyBorder="1" applyAlignment="1">
      <alignment/>
    </xf>
    <xf numFmtId="14" fontId="32" fillId="0" borderId="0" xfId="0" applyNumberFormat="1" applyFont="1" applyBorder="1" applyAlignment="1" quotePrefix="1">
      <alignment horizontal="center"/>
    </xf>
    <xf numFmtId="189" fontId="31" fillId="0" borderId="0" xfId="0" applyNumberFormat="1" applyFont="1" applyBorder="1" applyAlignment="1">
      <alignment/>
    </xf>
    <xf numFmtId="0" fontId="31" fillId="0" borderId="0" xfId="0" applyFont="1" applyBorder="1" applyAlignment="1">
      <alignment/>
    </xf>
    <xf numFmtId="183" fontId="11" fillId="0" borderId="0" xfId="0" applyNumberFormat="1" applyFont="1" applyAlignment="1" quotePrefix="1">
      <alignment horizontal="right" vertical="top" wrapText="1"/>
    </xf>
    <xf numFmtId="38" fontId="31" fillId="0" borderId="0" xfId="0" applyNumberFormat="1" applyFont="1" applyAlignment="1">
      <alignment horizontal="center"/>
    </xf>
    <xf numFmtId="38" fontId="31" fillId="0" borderId="0" xfId="0" applyNumberFormat="1" applyFont="1" applyAlignment="1">
      <alignment/>
    </xf>
    <xf numFmtId="38" fontId="31" fillId="0" borderId="0" xfId="0" applyNumberFormat="1" applyFont="1" applyBorder="1" applyAlignment="1">
      <alignment/>
    </xf>
    <xf numFmtId="38" fontId="35" fillId="0" borderId="0" xfId="0" applyNumberFormat="1" applyFont="1" applyAlignment="1">
      <alignment/>
    </xf>
    <xf numFmtId="189" fontId="31" fillId="0" borderId="1" xfId="0" applyNumberFormat="1" applyFont="1" applyBorder="1" applyAlignment="1">
      <alignment/>
    </xf>
    <xf numFmtId="189" fontId="35" fillId="0" borderId="0" xfId="0" applyNumberFormat="1" applyFont="1" applyBorder="1" applyAlignment="1">
      <alignment/>
    </xf>
    <xf numFmtId="189" fontId="35" fillId="0" borderId="1" xfId="0" applyNumberFormat="1" applyFont="1" applyBorder="1" applyAlignment="1">
      <alignment/>
    </xf>
    <xf numFmtId="189" fontId="33" fillId="0" borderId="0" xfId="0" applyNumberFormat="1" applyFont="1" applyAlignment="1">
      <alignment/>
    </xf>
    <xf numFmtId="0" fontId="7" fillId="0" borderId="0" xfId="0" applyFont="1" applyAlignment="1">
      <alignment horizontal="justify" vertical="top" wrapText="1"/>
    </xf>
    <xf numFmtId="15" fontId="10" fillId="0" borderId="0" xfId="0" applyNumberFormat="1" applyFont="1" applyAlignment="1" quotePrefix="1">
      <alignment horizontal="justify" vertical="top" wrapText="1"/>
    </xf>
    <xf numFmtId="0" fontId="10" fillId="0" borderId="0" xfId="0" applyFont="1" applyAlignment="1" quotePrefix="1">
      <alignment horizontal="justify" vertical="top" wrapText="1"/>
    </xf>
    <xf numFmtId="0" fontId="10" fillId="0" borderId="14" xfId="0" applyFont="1" applyBorder="1" applyAlignment="1">
      <alignment horizontal="justify" vertical="top" wrapText="1"/>
    </xf>
    <xf numFmtId="0" fontId="10" fillId="0" borderId="1" xfId="0" applyFont="1" applyBorder="1" applyAlignment="1">
      <alignment horizontal="justify" vertical="top" wrapText="1"/>
    </xf>
    <xf numFmtId="39" fontId="10" fillId="0" borderId="0" xfId="0" applyNumberFormat="1" applyFont="1" applyAlignment="1">
      <alignment horizontal="center" vertical="top" wrapText="1"/>
    </xf>
    <xf numFmtId="39" fontId="10" fillId="0" borderId="14" xfId="0" applyNumberFormat="1" applyFont="1" applyBorder="1" applyAlignment="1">
      <alignment horizontal="center" vertical="top" wrapText="1"/>
    </xf>
    <xf numFmtId="15" fontId="10" fillId="0" borderId="14" xfId="0" applyNumberFormat="1" applyFont="1" applyBorder="1" applyAlignment="1" quotePrefix="1">
      <alignment horizontal="justify" vertical="top" wrapText="1"/>
    </xf>
    <xf numFmtId="0" fontId="0" fillId="0" borderId="0" xfId="0" applyAlignment="1">
      <alignment/>
    </xf>
    <xf numFmtId="0" fontId="7" fillId="0" borderId="0" xfId="0" applyFont="1" applyAlignment="1">
      <alignment horizontal="justify" vertical="top" wrapText="1"/>
    </xf>
    <xf numFmtId="39" fontId="10" fillId="0" borderId="1" xfId="0" applyNumberFormat="1" applyFont="1" applyBorder="1" applyAlignment="1">
      <alignment horizontal="center" vertical="top" wrapText="1"/>
    </xf>
    <xf numFmtId="37" fontId="10" fillId="0" borderId="0" xfId="0" applyNumberFormat="1" applyFont="1" applyAlignment="1">
      <alignment horizontal="center" wrapText="1"/>
    </xf>
    <xf numFmtId="37" fontId="1" fillId="0" borderId="0" xfId="0" applyNumberFormat="1" applyFont="1" applyAlignment="1">
      <alignment/>
    </xf>
    <xf numFmtId="37" fontId="10" fillId="0" borderId="0" xfId="0" applyNumberFormat="1" applyFont="1" applyAlignment="1">
      <alignment horizontal="right" wrapText="1"/>
    </xf>
    <xf numFmtId="37" fontId="10" fillId="0" borderId="1" xfId="0" applyNumberFormat="1" applyFont="1" applyBorder="1" applyAlignment="1">
      <alignment horizontal="center" wrapText="1"/>
    </xf>
    <xf numFmtId="37" fontId="7" fillId="0" borderId="13" xfId="0" applyNumberFormat="1" applyFont="1" applyBorder="1" applyAlignment="1">
      <alignment horizontal="center" wrapText="1"/>
    </xf>
    <xf numFmtId="37" fontId="7" fillId="0" borderId="0" xfId="0" applyNumberFormat="1" applyFont="1" applyBorder="1" applyAlignment="1">
      <alignment horizontal="center" wrapText="1"/>
    </xf>
    <xf numFmtId="0" fontId="27" fillId="0" borderId="0" xfId="0" applyFont="1" applyAlignment="1" quotePrefix="1">
      <alignment vertical="top" wrapText="1"/>
    </xf>
    <xf numFmtId="0" fontId="27" fillId="0" borderId="0" xfId="0" applyFont="1" applyAlignment="1">
      <alignment vertical="top" wrapText="1"/>
    </xf>
    <xf numFmtId="0" fontId="31" fillId="0" borderId="0" xfId="0" applyFont="1" applyAlignment="1">
      <alignment vertical="top" wrapText="1"/>
    </xf>
    <xf numFmtId="0" fontId="36" fillId="0" borderId="0" xfId="0" applyFont="1" applyAlignment="1">
      <alignment vertical="top" wrapText="1"/>
    </xf>
    <xf numFmtId="0" fontId="4" fillId="0" borderId="0" xfId="0" applyFont="1" applyAlignment="1">
      <alignment horizontal="center"/>
    </xf>
    <xf numFmtId="0" fontId="24" fillId="0" borderId="0" xfId="0" applyFont="1" applyAlignment="1">
      <alignment horizontal="justify" vertical="top" wrapText="1"/>
    </xf>
    <xf numFmtId="0" fontId="3" fillId="0" borderId="0" xfId="0" applyFont="1" applyAlignment="1">
      <alignment vertical="top" wrapText="1"/>
    </xf>
    <xf numFmtId="0" fontId="7" fillId="0" borderId="0" xfId="0" applyFont="1" applyAlignment="1">
      <alignment horizontal="center" vertical="top" wrapText="1"/>
    </xf>
    <xf numFmtId="0" fontId="1" fillId="0" borderId="0" xfId="0" applyFont="1" applyAlignment="1">
      <alignment horizontal="left" vertical="top" wrapText="1"/>
    </xf>
    <xf numFmtId="0" fontId="0" fillId="0" borderId="0" xfId="0" applyAlignment="1">
      <alignment vertical="top" wrapText="1"/>
    </xf>
    <xf numFmtId="0" fontId="30" fillId="0" borderId="0" xfId="0" applyFont="1" applyAlignment="1">
      <alignment horizontal="center" wrapText="1"/>
    </xf>
    <xf numFmtId="0" fontId="0" fillId="0" borderId="0" xfId="0" applyAlignment="1">
      <alignment wrapText="1"/>
    </xf>
    <xf numFmtId="0" fontId="0" fillId="0" borderId="0" xfId="0" applyAlignment="1">
      <alignment/>
    </xf>
    <xf numFmtId="0" fontId="7" fillId="0" borderId="0" xfId="0" applyFont="1" applyBorder="1" applyAlignment="1">
      <alignment vertical="top" wrapText="1"/>
    </xf>
    <xf numFmtId="0" fontId="11" fillId="0" borderId="0" xfId="0" applyFont="1" applyAlignment="1">
      <alignment horizontal="center" vertical="top" wrapText="1"/>
    </xf>
    <xf numFmtId="183" fontId="11" fillId="0" borderId="0" xfId="0" applyNumberFormat="1" applyFont="1" applyAlignment="1" quotePrefix="1">
      <alignment horizontal="center" vertical="top" wrapText="1"/>
    </xf>
    <xf numFmtId="183" fontId="11" fillId="0" borderId="0" xfId="0" applyNumberFormat="1" applyFont="1" applyAlignment="1">
      <alignment horizontal="center" vertical="top" wrapText="1"/>
    </xf>
    <xf numFmtId="38" fontId="10" fillId="0" borderId="0" xfId="0" applyNumberFormat="1" applyFont="1" applyBorder="1" applyAlignment="1">
      <alignment horizontal="center" wrapText="1"/>
    </xf>
    <xf numFmtId="0" fontId="21" fillId="0" borderId="0" xfId="0" applyFont="1" applyAlignment="1">
      <alignment vertical="top" wrapText="1"/>
    </xf>
    <xf numFmtId="0" fontId="27" fillId="0" borderId="0" xfId="0" applyFont="1" applyFill="1" applyAlignment="1">
      <alignment horizontal="justify" vertical="top" wrapText="1"/>
    </xf>
    <xf numFmtId="0" fontId="9" fillId="0" borderId="0" xfId="0" applyFont="1" applyAlignment="1">
      <alignment vertical="top" wrapText="1"/>
    </xf>
    <xf numFmtId="0" fontId="7" fillId="0" borderId="0" xfId="0" applyFont="1" applyBorder="1" applyAlignment="1">
      <alignment horizontal="center" vertical="top" wrapText="1"/>
    </xf>
    <xf numFmtId="0" fontId="32" fillId="0" borderId="0" xfId="0" applyFont="1" applyAlignment="1">
      <alignment horizontal="justify" wrapText="1"/>
    </xf>
    <xf numFmtId="0" fontId="0" fillId="0" borderId="0" xfId="0" applyAlignment="1">
      <alignment horizontal="justify" wrapText="1"/>
    </xf>
    <xf numFmtId="0" fontId="34" fillId="0" borderId="0" xfId="0" applyFont="1" applyAlignment="1">
      <alignment horizontal="center"/>
    </xf>
    <xf numFmtId="0" fontId="32" fillId="0" borderId="0" xfId="0" applyFont="1" applyAlignment="1">
      <alignment horizontal="center"/>
    </xf>
    <xf numFmtId="0" fontId="33" fillId="0" borderId="0" xfId="0" applyFont="1" applyAlignment="1">
      <alignment horizontal="justify" wrapText="1"/>
    </xf>
    <xf numFmtId="0" fontId="32"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NumberFormat="1" applyAlignment="1">
      <alignment wrapText="1"/>
    </xf>
    <xf numFmtId="0" fontId="31" fillId="0" borderId="0" xfId="0" applyFont="1" applyAlignment="1">
      <alignment horizontal="center"/>
    </xf>
    <xf numFmtId="189" fontId="31" fillId="0" borderId="0" xfId="0" applyNumberFormat="1" applyFont="1" applyAlignment="1">
      <alignment horizontal="center"/>
    </xf>
    <xf numFmtId="3" fontId="33" fillId="0" borderId="0" xfId="0" applyNumberFormat="1" applyFont="1" applyBorder="1" applyAlignment="1">
      <alignment horizontal="center"/>
    </xf>
    <xf numFmtId="0" fontId="32" fillId="0" borderId="0" xfId="0" applyFont="1" applyBorder="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justify" wrapText="1"/>
    </xf>
    <xf numFmtId="0" fontId="5" fillId="0" borderId="0" xfId="0" applyFont="1" applyAlignment="1">
      <alignment horizontal="center"/>
    </xf>
    <xf numFmtId="0" fontId="9" fillId="0" borderId="0" xfId="0" applyFont="1" applyAlignment="1">
      <alignment horizontal="right" vertical="top" wrapText="1"/>
    </xf>
    <xf numFmtId="0" fontId="4" fillId="0" borderId="0" xfId="0" applyFont="1" applyAlignment="1">
      <alignment horizontal="center" wrapText="1"/>
    </xf>
    <xf numFmtId="0" fontId="8" fillId="0" borderId="0" xfId="0" applyFont="1" applyAlignment="1">
      <alignment vertical="top" wrapText="1"/>
    </xf>
    <xf numFmtId="0" fontId="7" fillId="0" borderId="0" xfId="0" applyFont="1" applyAlignment="1">
      <alignment vertical="top" wrapText="1"/>
    </xf>
    <xf numFmtId="0" fontId="10" fillId="0" borderId="0" xfId="0" applyFont="1" applyAlignment="1">
      <alignment horizontal="justify" vertical="top" wrapText="1"/>
    </xf>
    <xf numFmtId="0" fontId="10" fillId="0" borderId="0" xfId="0" applyFont="1" applyAlignment="1">
      <alignment vertical="top" wrapText="1"/>
    </xf>
    <xf numFmtId="0" fontId="7" fillId="0" borderId="0" xfId="0" applyFont="1" applyAlignment="1">
      <alignment horizontal="center" wrapText="1"/>
    </xf>
    <xf numFmtId="0" fontId="27" fillId="0" borderId="0" xfId="0" applyFont="1" applyAlignment="1">
      <alignment horizontal="justify" vertical="top" wrapText="1"/>
    </xf>
    <xf numFmtId="0" fontId="26" fillId="0" borderId="0" xfId="0" applyFont="1" applyAlignment="1">
      <alignment wrapText="1"/>
    </xf>
    <xf numFmtId="0" fontId="10" fillId="0" borderId="0" xfId="0" applyFont="1" applyAlignment="1">
      <alignment horizontal="left" vertical="top" wrapText="1"/>
    </xf>
    <xf numFmtId="0" fontId="28" fillId="0" borderId="0" xfId="0" applyFont="1" applyAlignment="1">
      <alignment horizontal="justify" vertical="top" wrapText="1"/>
    </xf>
    <xf numFmtId="0" fontId="29" fillId="0" borderId="0" xfId="0" applyFont="1" applyAlignment="1">
      <alignment wrapText="1"/>
    </xf>
    <xf numFmtId="0" fontId="25" fillId="0" borderId="0" xfId="0" applyFont="1" applyAlignment="1">
      <alignment horizontal="center"/>
    </xf>
    <xf numFmtId="0" fontId="26" fillId="0" borderId="0" xfId="0" applyFont="1" applyAlignment="1">
      <alignment/>
    </xf>
    <xf numFmtId="0" fontId="1" fillId="0" borderId="0" xfId="0" applyFont="1" applyAlignment="1">
      <alignment horizontal="justify" vertical="top" wrapText="1"/>
    </xf>
    <xf numFmtId="0" fontId="1" fillId="0" borderId="0"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Border="1" applyAlignment="1">
      <alignment vertical="top" wrapText="1"/>
    </xf>
    <xf numFmtId="0" fontId="1" fillId="0" borderId="0"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0" xfId="0" applyBorder="1" applyAlignment="1">
      <alignment vertical="top" wrapText="1"/>
    </xf>
    <xf numFmtId="0" fontId="0" fillId="0" borderId="19" xfId="0" applyBorder="1" applyAlignment="1">
      <alignment vertical="top" wrapText="1"/>
    </xf>
    <xf numFmtId="0" fontId="9" fillId="0" borderId="17" xfId="0" applyFont="1" applyBorder="1" applyAlignment="1">
      <alignment horizontal="righ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4" fontId="1" fillId="0" borderId="20" xfId="0" applyNumberFormat="1" applyFont="1" applyBorder="1" applyAlignment="1">
      <alignment horizontal="center" vertical="top" wrapText="1"/>
    </xf>
    <xf numFmtId="4" fontId="1" fillId="0" borderId="21" xfId="0" applyNumberFormat="1"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6" xfId="0" applyFont="1" applyBorder="1" applyAlignment="1">
      <alignment horizontal="left" vertical="top" wrapText="1" indent="1"/>
    </xf>
    <xf numFmtId="0" fontId="1" fillId="0" borderId="0" xfId="0" applyFont="1" applyAlignment="1">
      <alignment horizontal="left" vertical="top" wrapText="1" indent="1"/>
    </xf>
    <xf numFmtId="0" fontId="1" fillId="0" borderId="17" xfId="0" applyFont="1" applyBorder="1" applyAlignment="1">
      <alignment horizontal="left" vertical="top" wrapText="1" indent="1"/>
    </xf>
    <xf numFmtId="0" fontId="1" fillId="0" borderId="0" xfId="0" applyFont="1" applyBorder="1" applyAlignment="1">
      <alignment horizontal="justify" vertical="top" wrapText="1"/>
    </xf>
    <xf numFmtId="0" fontId="7" fillId="0" borderId="20" xfId="0" applyFont="1" applyBorder="1" applyAlignment="1">
      <alignment horizontal="center" vertical="top" wrapText="1"/>
    </xf>
    <xf numFmtId="0" fontId="7" fillId="0" borderId="15" xfId="0" applyFont="1" applyBorder="1" applyAlignment="1">
      <alignment horizontal="center" vertical="top" wrapText="1"/>
    </xf>
    <xf numFmtId="0" fontId="7" fillId="0" borderId="21" xfId="0" applyFont="1" applyBorder="1" applyAlignment="1">
      <alignment horizontal="center" vertical="top" wrapText="1"/>
    </xf>
    <xf numFmtId="0" fontId="7" fillId="0" borderId="18" xfId="0" applyFont="1" applyBorder="1" applyAlignment="1">
      <alignment horizontal="center" vertical="top" wrapText="1"/>
    </xf>
    <xf numFmtId="0" fontId="7" fillId="0" borderId="10" xfId="0" applyFont="1" applyBorder="1" applyAlignment="1">
      <alignment horizontal="center" vertical="top" wrapText="1"/>
    </xf>
    <xf numFmtId="0" fontId="7" fillId="0" borderId="19" xfId="0" applyFont="1" applyBorder="1" applyAlignment="1">
      <alignment horizontal="center" vertical="top" wrapText="1"/>
    </xf>
    <xf numFmtId="0" fontId="1" fillId="0" borderId="0" xfId="0" applyFont="1" applyAlignment="1">
      <alignment vertical="top" wrapText="1"/>
    </xf>
    <xf numFmtId="0" fontId="9" fillId="0" borderId="17" xfId="0" applyFont="1" applyBorder="1" applyAlignment="1">
      <alignment vertical="top" wrapText="1"/>
    </xf>
    <xf numFmtId="4" fontId="1" fillId="0" borderId="20" xfId="0" applyNumberFormat="1" applyFont="1" applyBorder="1" applyAlignment="1">
      <alignment horizontal="center" vertical="center" wrapText="1"/>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0" xfId="0" applyFont="1" applyAlignment="1">
      <alignment horizontal="justify" vertical="top" wrapText="1"/>
    </xf>
    <xf numFmtId="0" fontId="4"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19050</xdr:rowOff>
    </xdr:from>
    <xdr:to>
      <xdr:col>5</xdr:col>
      <xdr:colOff>76200</xdr:colOff>
      <xdr:row>17</xdr:row>
      <xdr:rowOff>0</xdr:rowOff>
    </xdr:to>
    <xdr:sp>
      <xdr:nvSpPr>
        <xdr:cNvPr id="1" name="AutoShape 1"/>
        <xdr:cNvSpPr>
          <a:spLocks/>
        </xdr:cNvSpPr>
      </xdr:nvSpPr>
      <xdr:spPr>
        <a:xfrm>
          <a:off x="2257425" y="1343025"/>
          <a:ext cx="47625" cy="1590675"/>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dimension ref="A1:Q51"/>
  <sheetViews>
    <sheetView workbookViewId="0" topLeftCell="A18">
      <selection activeCell="P50" sqref="P50"/>
    </sheetView>
  </sheetViews>
  <sheetFormatPr defaultColWidth="9.140625" defaultRowHeight="12.75"/>
  <cols>
    <col min="1" max="1" width="1.8515625" style="130" customWidth="1"/>
    <col min="2" max="2" width="2.8515625" style="127" customWidth="1"/>
    <col min="3" max="4" width="3.00390625" style="127" customWidth="1"/>
    <col min="5" max="5" width="9.140625" style="127" customWidth="1"/>
    <col min="6" max="6" width="10.8515625" style="127" customWidth="1"/>
    <col min="7" max="7" width="11.28125" style="134" bestFit="1" customWidth="1"/>
    <col min="8" max="9" width="2.7109375" style="127" customWidth="1"/>
    <col min="10" max="10" width="11.28125" style="134" bestFit="1" customWidth="1"/>
    <col min="11" max="11" width="2.7109375" style="134" customWidth="1"/>
    <col min="12" max="12" width="2.7109375" style="127" customWidth="1"/>
    <col min="13" max="13" width="11.28125" style="134" bestFit="1" customWidth="1"/>
    <col min="14" max="14" width="3.00390625" style="134" customWidth="1"/>
    <col min="15" max="15" width="3.00390625" style="127" customWidth="1"/>
    <col min="16" max="16" width="11.28125" style="134" bestFit="1" customWidth="1"/>
    <col min="17" max="16384" width="9.140625" style="127" customWidth="1"/>
  </cols>
  <sheetData>
    <row r="1" spans="1:17" ht="20.25">
      <c r="A1" s="125"/>
      <c r="B1" s="230" t="s">
        <v>192</v>
      </c>
      <c r="C1" s="230"/>
      <c r="D1" s="230"/>
      <c r="E1" s="230"/>
      <c r="F1" s="230"/>
      <c r="G1" s="230"/>
      <c r="H1" s="230"/>
      <c r="I1" s="230"/>
      <c r="J1" s="230"/>
      <c r="K1" s="230"/>
      <c r="L1" s="230"/>
      <c r="M1" s="230"/>
      <c r="N1" s="230"/>
      <c r="O1" s="230"/>
      <c r="P1" s="230"/>
      <c r="Q1" s="125"/>
    </row>
    <row r="2" spans="1:16" ht="15.75">
      <c r="A2" s="128"/>
      <c r="B2" s="128"/>
      <c r="C2" s="128"/>
      <c r="D2" s="128"/>
      <c r="E2" s="128"/>
      <c r="F2" s="128"/>
      <c r="G2" s="129"/>
      <c r="H2" s="128"/>
      <c r="I2" s="128"/>
      <c r="J2" s="129"/>
      <c r="K2" s="129"/>
      <c r="L2" s="128"/>
      <c r="M2" s="129"/>
      <c r="N2" s="129"/>
      <c r="O2" s="128"/>
      <c r="P2" s="129"/>
    </row>
    <row r="3" spans="1:17" ht="15.75">
      <c r="A3" s="125"/>
      <c r="B3" s="231" t="s">
        <v>190</v>
      </c>
      <c r="C3" s="231"/>
      <c r="D3" s="231"/>
      <c r="E3" s="231"/>
      <c r="F3" s="231"/>
      <c r="G3" s="231"/>
      <c r="H3" s="231"/>
      <c r="I3" s="231"/>
      <c r="J3" s="231"/>
      <c r="K3" s="231"/>
      <c r="L3" s="231"/>
      <c r="M3" s="231"/>
      <c r="N3" s="231"/>
      <c r="O3" s="231"/>
      <c r="P3" s="231"/>
      <c r="Q3" s="125"/>
    </row>
    <row r="4" spans="1:17" ht="15.75">
      <c r="A4" s="125"/>
      <c r="B4" s="126"/>
      <c r="C4" s="126"/>
      <c r="D4" s="126"/>
      <c r="E4" s="126"/>
      <c r="F4" s="126"/>
      <c r="G4" s="126"/>
      <c r="H4" s="126"/>
      <c r="I4" s="126"/>
      <c r="J4" s="126"/>
      <c r="K4" s="126"/>
      <c r="L4" s="126"/>
      <c r="M4" s="126"/>
      <c r="N4" s="126"/>
      <c r="O4" s="126"/>
      <c r="P4" s="126"/>
      <c r="Q4" s="125"/>
    </row>
    <row r="5" spans="1:17" ht="15.75">
      <c r="A5" s="125"/>
      <c r="B5" s="231" t="s">
        <v>321</v>
      </c>
      <c r="C5" s="231"/>
      <c r="D5" s="231"/>
      <c r="E5" s="231"/>
      <c r="F5" s="231"/>
      <c r="G5" s="231"/>
      <c r="H5" s="231"/>
      <c r="I5" s="231"/>
      <c r="J5" s="231"/>
      <c r="K5" s="231"/>
      <c r="L5" s="231"/>
      <c r="M5" s="231"/>
      <c r="N5" s="231"/>
      <c r="O5" s="231"/>
      <c r="P5" s="231"/>
      <c r="Q5" s="125"/>
    </row>
    <row r="6" spans="1:16" ht="15.75">
      <c r="A6" s="128"/>
      <c r="B6" s="128"/>
      <c r="C6" s="128"/>
      <c r="D6" s="128"/>
      <c r="E6" s="128"/>
      <c r="F6" s="128"/>
      <c r="G6" s="129"/>
      <c r="H6" s="128"/>
      <c r="I6" s="128"/>
      <c r="J6" s="129"/>
      <c r="K6" s="129"/>
      <c r="L6" s="128"/>
      <c r="M6" s="129"/>
      <c r="N6" s="129"/>
      <c r="O6" s="128"/>
      <c r="P6" s="129"/>
    </row>
    <row r="7" spans="1:16" ht="15.75">
      <c r="A7" s="128"/>
      <c r="B7" s="232" t="s">
        <v>322</v>
      </c>
      <c r="C7" s="229"/>
      <c r="D7" s="229"/>
      <c r="E7" s="229"/>
      <c r="F7" s="229"/>
      <c r="G7" s="229"/>
      <c r="H7" s="229"/>
      <c r="I7" s="229"/>
      <c r="J7" s="229"/>
      <c r="K7" s="229"/>
      <c r="L7" s="229"/>
      <c r="M7" s="229"/>
      <c r="N7" s="229"/>
      <c r="O7" s="229"/>
      <c r="P7" s="229"/>
    </row>
    <row r="8" spans="1:16" ht="15.75">
      <c r="A8" s="128"/>
      <c r="B8" s="229"/>
      <c r="C8" s="229"/>
      <c r="D8" s="229"/>
      <c r="E8" s="229"/>
      <c r="F8" s="229"/>
      <c r="G8" s="229"/>
      <c r="H8" s="229"/>
      <c r="I8" s="229"/>
      <c r="J8" s="229"/>
      <c r="K8" s="229"/>
      <c r="L8" s="229"/>
      <c r="M8" s="229"/>
      <c r="N8" s="229"/>
      <c r="O8" s="229"/>
      <c r="P8" s="229"/>
    </row>
    <row r="9" spans="1:16" ht="15.75">
      <c r="A9" s="128"/>
      <c r="B9" s="128"/>
      <c r="C9" s="128"/>
      <c r="D9" s="128"/>
      <c r="E9" s="128"/>
      <c r="F9" s="128"/>
      <c r="G9" s="129"/>
      <c r="H9" s="128"/>
      <c r="I9" s="128"/>
      <c r="J9" s="129"/>
      <c r="K9" s="129"/>
      <c r="L9" s="128"/>
      <c r="M9" s="129"/>
      <c r="N9" s="129"/>
      <c r="O9" s="128"/>
      <c r="P9" s="129"/>
    </row>
    <row r="10" spans="7:16" ht="15.75">
      <c r="G10" s="231" t="s">
        <v>189</v>
      </c>
      <c r="H10" s="231"/>
      <c r="I10" s="231"/>
      <c r="J10" s="231"/>
      <c r="K10" s="131"/>
      <c r="M10" s="231" t="s">
        <v>306</v>
      </c>
      <c r="N10" s="231"/>
      <c r="O10" s="231"/>
      <c r="P10" s="231"/>
    </row>
    <row r="11" spans="7:16" ht="3" customHeight="1">
      <c r="G11" s="127"/>
      <c r="J11" s="127"/>
      <c r="K11" s="127"/>
      <c r="M11" s="127"/>
      <c r="N11" s="127"/>
      <c r="P11" s="127"/>
    </row>
    <row r="12" spans="7:16" ht="15.75">
      <c r="G12" s="177" t="s">
        <v>302</v>
      </c>
      <c r="H12" s="133"/>
      <c r="I12" s="133"/>
      <c r="J12" s="141" t="s">
        <v>307</v>
      </c>
      <c r="K12" s="132"/>
      <c r="L12" s="133"/>
      <c r="M12" s="141" t="str">
        <f>+G12</f>
        <v>31.03.2008</v>
      </c>
      <c r="N12" s="132"/>
      <c r="O12" s="133"/>
      <c r="P12" s="141" t="str">
        <f>+J12</f>
        <v>31.03.2007</v>
      </c>
    </row>
    <row r="13" spans="7:16" ht="15.75">
      <c r="G13" s="126" t="s">
        <v>12</v>
      </c>
      <c r="J13" s="126" t="s">
        <v>12</v>
      </c>
      <c r="K13" s="126"/>
      <c r="M13" s="126" t="s">
        <v>12</v>
      </c>
      <c r="N13" s="126"/>
      <c r="P13" s="126" t="s">
        <v>12</v>
      </c>
    </row>
    <row r="14" spans="7:16" ht="15.75">
      <c r="G14" s="126"/>
      <c r="J14" s="126"/>
      <c r="K14" s="126"/>
      <c r="M14" s="126"/>
      <c r="N14" s="126"/>
      <c r="P14" s="126"/>
    </row>
    <row r="16" spans="2:16" ht="15.75">
      <c r="B16" s="127" t="s">
        <v>10</v>
      </c>
      <c r="G16" s="135">
        <f>+M16-40419</f>
        <v>15621</v>
      </c>
      <c r="H16" s="135"/>
      <c r="I16" s="135"/>
      <c r="J16" s="135">
        <v>2887</v>
      </c>
      <c r="K16" s="135"/>
      <c r="L16" s="135"/>
      <c r="M16" s="135">
        <v>56040</v>
      </c>
      <c r="N16" s="135"/>
      <c r="O16" s="135"/>
      <c r="P16" s="135">
        <v>14220</v>
      </c>
    </row>
    <row r="17" spans="1:16" ht="15.75">
      <c r="A17" s="136"/>
      <c r="B17" s="127" t="s">
        <v>239</v>
      </c>
      <c r="G17" s="135">
        <f>+M17-9093</f>
        <v>1120</v>
      </c>
      <c r="H17" s="135"/>
      <c r="I17" s="135"/>
      <c r="J17" s="135">
        <v>12472</v>
      </c>
      <c r="K17" s="135"/>
      <c r="L17" s="135"/>
      <c r="M17" s="135">
        <v>10213</v>
      </c>
      <c r="N17" s="135"/>
      <c r="O17" s="135"/>
      <c r="P17" s="135">
        <v>42566</v>
      </c>
    </row>
    <row r="18" spans="1:16" ht="15.75">
      <c r="A18" s="136"/>
      <c r="B18" s="127" t="s">
        <v>236</v>
      </c>
      <c r="G18" s="135"/>
      <c r="H18" s="135"/>
      <c r="I18" s="135"/>
      <c r="J18" s="135"/>
      <c r="K18" s="135"/>
      <c r="L18" s="135"/>
      <c r="M18" s="135"/>
      <c r="N18" s="135"/>
      <c r="O18" s="135"/>
      <c r="P18" s="135"/>
    </row>
    <row r="19" spans="1:16" ht="15.75">
      <c r="A19" s="136"/>
      <c r="C19" s="127" t="s">
        <v>229</v>
      </c>
      <c r="G19" s="135">
        <f>+M19+28922</f>
        <v>-11215</v>
      </c>
      <c r="H19" s="135"/>
      <c r="I19" s="135"/>
      <c r="J19" s="135">
        <v>-2072</v>
      </c>
      <c r="K19" s="135"/>
      <c r="L19" s="135"/>
      <c r="M19" s="135">
        <v>-40137</v>
      </c>
      <c r="N19" s="135"/>
      <c r="O19" s="135"/>
      <c r="P19" s="135">
        <v>-7547</v>
      </c>
    </row>
    <row r="20" spans="1:16" ht="15.75">
      <c r="A20" s="136"/>
      <c r="B20" s="127" t="s">
        <v>230</v>
      </c>
      <c r="G20" s="135">
        <f>+M20+2394</f>
        <v>-1024</v>
      </c>
      <c r="H20" s="135"/>
      <c r="I20" s="135"/>
      <c r="J20" s="135">
        <v>-1070</v>
      </c>
      <c r="K20" s="135"/>
      <c r="L20" s="135"/>
      <c r="M20" s="135">
        <v>-3418</v>
      </c>
      <c r="N20" s="135"/>
      <c r="O20" s="135"/>
      <c r="P20" s="135">
        <v>-2965</v>
      </c>
    </row>
    <row r="21" spans="1:16" ht="15.75">
      <c r="A21" s="136"/>
      <c r="B21" s="127" t="s">
        <v>231</v>
      </c>
      <c r="G21" s="135">
        <f>+M21+6329</f>
        <v>289</v>
      </c>
      <c r="H21" s="135"/>
      <c r="I21" s="135"/>
      <c r="J21" s="135">
        <v>-2131</v>
      </c>
      <c r="K21" s="135"/>
      <c r="L21" s="135"/>
      <c r="M21" s="135">
        <v>-6040</v>
      </c>
      <c r="N21" s="135"/>
      <c r="O21" s="135"/>
      <c r="P21" s="135">
        <v>-7085</v>
      </c>
    </row>
    <row r="22" spans="1:16" ht="15.75">
      <c r="A22" s="136"/>
      <c r="B22" s="127" t="s">
        <v>240</v>
      </c>
      <c r="G22" s="135">
        <f>+M22+4362</f>
        <v>-5805</v>
      </c>
      <c r="H22" s="135"/>
      <c r="I22" s="135"/>
      <c r="J22" s="135">
        <v>-6011</v>
      </c>
      <c r="K22" s="135"/>
      <c r="L22" s="135"/>
      <c r="M22" s="135">
        <v>-10167</v>
      </c>
      <c r="N22" s="135"/>
      <c r="O22" s="135"/>
      <c r="P22" s="135">
        <v>-10682</v>
      </c>
    </row>
    <row r="23" spans="1:16" ht="3" customHeight="1">
      <c r="A23" s="136"/>
      <c r="G23" s="137"/>
      <c r="H23" s="135"/>
      <c r="I23" s="135"/>
      <c r="J23" s="137"/>
      <c r="K23" s="135"/>
      <c r="L23" s="135"/>
      <c r="M23" s="137"/>
      <c r="N23" s="135"/>
      <c r="O23" s="135"/>
      <c r="P23" s="137"/>
    </row>
    <row r="24" spans="1:16" ht="3" customHeight="1">
      <c r="A24" s="136"/>
      <c r="G24" s="135"/>
      <c r="H24" s="135"/>
      <c r="I24" s="135"/>
      <c r="J24" s="135"/>
      <c r="K24" s="135"/>
      <c r="L24" s="135"/>
      <c r="M24" s="135"/>
      <c r="N24" s="135"/>
      <c r="O24" s="135"/>
      <c r="P24" s="135"/>
    </row>
    <row r="25" spans="1:16" ht="15.75">
      <c r="A25" s="136"/>
      <c r="B25" s="127" t="s">
        <v>247</v>
      </c>
      <c r="G25" s="135">
        <f>SUM(G16:G22)</f>
        <v>-1014</v>
      </c>
      <c r="H25" s="135"/>
      <c r="I25" s="135"/>
      <c r="J25" s="135">
        <f>SUM(J15:J24)</f>
        <v>4075</v>
      </c>
      <c r="K25" s="135"/>
      <c r="L25" s="135"/>
      <c r="M25" s="135">
        <f>SUM(M15:M24)</f>
        <v>6491</v>
      </c>
      <c r="N25" s="135"/>
      <c r="O25" s="135"/>
      <c r="P25" s="135">
        <f>SUM(P15:P24)</f>
        <v>28507</v>
      </c>
    </row>
    <row r="26" spans="2:16" ht="15.75">
      <c r="B26" s="127" t="s">
        <v>265</v>
      </c>
      <c r="G26" s="139">
        <f>+M26+3639</f>
        <v>-1722</v>
      </c>
      <c r="H26" s="135"/>
      <c r="I26" s="135"/>
      <c r="J26" s="135">
        <v>-2139</v>
      </c>
      <c r="K26" s="135"/>
      <c r="L26" s="135"/>
      <c r="M26" s="135">
        <v>-5361</v>
      </c>
      <c r="N26" s="135"/>
      <c r="O26" s="135"/>
      <c r="P26" s="135">
        <v>-8732</v>
      </c>
    </row>
    <row r="27" spans="2:16" ht="15.75">
      <c r="B27" s="127" t="s">
        <v>232</v>
      </c>
      <c r="G27" s="135">
        <v>7</v>
      </c>
      <c r="H27" s="135"/>
      <c r="I27" s="135"/>
      <c r="J27" s="135">
        <v>6</v>
      </c>
      <c r="K27" s="135"/>
      <c r="L27" s="135"/>
      <c r="M27" s="135">
        <v>20</v>
      </c>
      <c r="N27" s="135"/>
      <c r="O27" s="135"/>
      <c r="P27" s="135">
        <v>20</v>
      </c>
    </row>
    <row r="28" spans="1:16" ht="3" customHeight="1">
      <c r="A28" s="136"/>
      <c r="G28" s="137"/>
      <c r="H28" s="135"/>
      <c r="I28" s="135"/>
      <c r="J28" s="137"/>
      <c r="K28" s="135"/>
      <c r="L28" s="135"/>
      <c r="M28" s="137"/>
      <c r="N28" s="135"/>
      <c r="O28" s="135"/>
      <c r="P28" s="137"/>
    </row>
    <row r="29" spans="1:16" ht="3" customHeight="1">
      <c r="A29" s="136"/>
      <c r="G29" s="135"/>
      <c r="H29" s="135"/>
      <c r="I29" s="135"/>
      <c r="J29" s="135"/>
      <c r="K29" s="135"/>
      <c r="L29" s="135"/>
      <c r="M29" s="135"/>
      <c r="N29" s="135"/>
      <c r="O29" s="135"/>
      <c r="P29" s="135"/>
    </row>
    <row r="30" spans="2:16" ht="15.75">
      <c r="B30" s="127" t="s">
        <v>248</v>
      </c>
      <c r="G30" s="135">
        <f>SUM(G25:G29)</f>
        <v>-2729</v>
      </c>
      <c r="H30" s="135"/>
      <c r="I30" s="135"/>
      <c r="J30" s="135">
        <f>SUM(J25:J29)</f>
        <v>1942</v>
      </c>
      <c r="K30" s="135"/>
      <c r="L30" s="135"/>
      <c r="M30" s="135">
        <f>SUM(M25:M29)</f>
        <v>1150</v>
      </c>
      <c r="N30" s="135"/>
      <c r="O30" s="135"/>
      <c r="P30" s="135">
        <f>SUM(P25:P29)</f>
        <v>19795</v>
      </c>
    </row>
    <row r="31" spans="7:16" ht="3" customHeight="1">
      <c r="G31" s="135"/>
      <c r="H31" s="135"/>
      <c r="I31" s="135"/>
      <c r="J31" s="135"/>
      <c r="K31" s="135"/>
      <c r="L31" s="135"/>
      <c r="M31" s="135"/>
      <c r="N31" s="135"/>
      <c r="O31" s="135"/>
      <c r="P31" s="135"/>
    </row>
    <row r="32" spans="2:16" ht="15.75">
      <c r="B32" s="127" t="s">
        <v>151</v>
      </c>
      <c r="G32" s="135">
        <v>-2</v>
      </c>
      <c r="H32" s="135"/>
      <c r="I32" s="135"/>
      <c r="J32" s="135">
        <v>-1</v>
      </c>
      <c r="K32" s="135"/>
      <c r="L32" s="135"/>
      <c r="M32" s="135">
        <v>-3</v>
      </c>
      <c r="N32" s="135"/>
      <c r="O32" s="135"/>
      <c r="P32" s="135">
        <v>-3</v>
      </c>
    </row>
    <row r="33" spans="7:16" ht="3" customHeight="1">
      <c r="G33" s="137"/>
      <c r="H33" s="135"/>
      <c r="I33" s="135"/>
      <c r="J33" s="137"/>
      <c r="K33" s="135"/>
      <c r="L33" s="135"/>
      <c r="M33" s="137"/>
      <c r="N33" s="135"/>
      <c r="O33" s="135"/>
      <c r="P33" s="137"/>
    </row>
    <row r="34" spans="7:16" ht="3" customHeight="1">
      <c r="G34" s="135"/>
      <c r="H34" s="135"/>
      <c r="I34" s="135"/>
      <c r="J34" s="135"/>
      <c r="K34" s="135"/>
      <c r="L34" s="135"/>
      <c r="M34" s="135"/>
      <c r="N34" s="135"/>
      <c r="O34" s="135"/>
      <c r="P34" s="135"/>
    </row>
    <row r="35" spans="2:16" ht="15.75">
      <c r="B35" s="127" t="s">
        <v>245</v>
      </c>
      <c r="G35" s="135">
        <f>SUM(G30:G34)</f>
        <v>-2731</v>
      </c>
      <c r="H35" s="135"/>
      <c r="I35" s="135"/>
      <c r="J35" s="135">
        <f>SUM(J30:J34)</f>
        <v>1941</v>
      </c>
      <c r="K35" s="135"/>
      <c r="L35" s="135"/>
      <c r="M35" s="135">
        <f>SUM(M30:M34)</f>
        <v>1147</v>
      </c>
      <c r="N35" s="135"/>
      <c r="O35" s="135"/>
      <c r="P35" s="135">
        <f>SUM(P30:P34)</f>
        <v>19792</v>
      </c>
    </row>
    <row r="36" spans="7:16" ht="3" customHeight="1" thickBot="1">
      <c r="G36" s="140"/>
      <c r="H36" s="135"/>
      <c r="I36" s="135"/>
      <c r="J36" s="140"/>
      <c r="K36" s="135"/>
      <c r="L36" s="135"/>
      <c r="M36" s="140"/>
      <c r="N36" s="135"/>
      <c r="O36" s="135"/>
      <c r="P36" s="140"/>
    </row>
    <row r="37" spans="7:16" ht="15.75">
      <c r="G37" s="135"/>
      <c r="H37" s="135"/>
      <c r="I37" s="135"/>
      <c r="J37" s="135"/>
      <c r="K37" s="135"/>
      <c r="L37" s="135"/>
      <c r="M37" s="135"/>
      <c r="N37" s="135"/>
      <c r="O37" s="135"/>
      <c r="P37" s="135"/>
    </row>
    <row r="38" spans="2:16" ht="15.75">
      <c r="B38" s="127" t="s">
        <v>153</v>
      </c>
      <c r="G38" s="135"/>
      <c r="H38" s="135"/>
      <c r="I38" s="135"/>
      <c r="J38" s="135"/>
      <c r="K38" s="135"/>
      <c r="L38" s="135"/>
      <c r="M38" s="135"/>
      <c r="N38" s="135"/>
      <c r="O38" s="135"/>
      <c r="P38" s="135"/>
    </row>
    <row r="39" spans="2:16" ht="15.75">
      <c r="B39" s="127" t="s">
        <v>154</v>
      </c>
      <c r="G39" s="135">
        <f>+M39-4836</f>
        <v>-2247</v>
      </c>
      <c r="H39" s="135"/>
      <c r="I39" s="135"/>
      <c r="J39" s="135">
        <v>2700</v>
      </c>
      <c r="K39" s="135"/>
      <c r="L39" s="135"/>
      <c r="M39" s="135">
        <v>2589</v>
      </c>
      <c r="N39" s="135"/>
      <c r="O39" s="135"/>
      <c r="P39" s="135">
        <v>21562</v>
      </c>
    </row>
    <row r="40" spans="2:16" ht="15.75">
      <c r="B40" s="127" t="s">
        <v>155</v>
      </c>
      <c r="G40" s="135">
        <f>+M40+958</f>
        <v>-484</v>
      </c>
      <c r="H40" s="135"/>
      <c r="I40" s="135"/>
      <c r="J40" s="135">
        <v>-759</v>
      </c>
      <c r="K40" s="135"/>
      <c r="L40" s="135"/>
      <c r="M40" s="135">
        <v>-1442</v>
      </c>
      <c r="N40" s="135"/>
      <c r="O40" s="135"/>
      <c r="P40" s="135">
        <v>-1770</v>
      </c>
    </row>
    <row r="41" spans="7:16" ht="3" customHeight="1">
      <c r="G41" s="137"/>
      <c r="H41" s="135"/>
      <c r="I41" s="135"/>
      <c r="J41" s="137"/>
      <c r="K41" s="135"/>
      <c r="L41" s="135"/>
      <c r="M41" s="137"/>
      <c r="N41" s="135"/>
      <c r="O41" s="135"/>
      <c r="P41" s="137"/>
    </row>
    <row r="42" spans="7:16" ht="3" customHeight="1">
      <c r="G42" s="135"/>
      <c r="H42" s="135"/>
      <c r="I42" s="135"/>
      <c r="J42" s="135"/>
      <c r="K42" s="135"/>
      <c r="L42" s="135"/>
      <c r="M42" s="135"/>
      <c r="N42" s="135"/>
      <c r="O42" s="135"/>
      <c r="P42" s="135"/>
    </row>
    <row r="43" spans="2:16" ht="15.75">
      <c r="B43" s="138"/>
      <c r="G43" s="135">
        <f>SUM(G39:G42)</f>
        <v>-2731</v>
      </c>
      <c r="H43" s="135"/>
      <c r="I43" s="135"/>
      <c r="J43" s="135">
        <f>SUM(J39:J42)</f>
        <v>1941</v>
      </c>
      <c r="K43" s="135"/>
      <c r="L43" s="135"/>
      <c r="M43" s="135">
        <f>SUM(M39:M42)</f>
        <v>1147</v>
      </c>
      <c r="N43" s="135"/>
      <c r="O43" s="135"/>
      <c r="P43" s="135">
        <f>SUM(P39:P42)</f>
        <v>19792</v>
      </c>
    </row>
    <row r="44" spans="7:16" ht="3" customHeight="1" thickBot="1">
      <c r="G44" s="140"/>
      <c r="H44" s="135"/>
      <c r="I44" s="135"/>
      <c r="J44" s="140"/>
      <c r="K44" s="135"/>
      <c r="L44" s="135"/>
      <c r="M44" s="140"/>
      <c r="N44" s="135"/>
      <c r="O44" s="135"/>
      <c r="P44" s="140"/>
    </row>
    <row r="45" spans="7:16" ht="15.75">
      <c r="G45" s="135"/>
      <c r="H45" s="135"/>
      <c r="I45" s="135"/>
      <c r="J45" s="135"/>
      <c r="K45" s="135"/>
      <c r="L45" s="135"/>
      <c r="M45" s="135"/>
      <c r="N45" s="135"/>
      <c r="O45" s="135"/>
      <c r="P45" s="135"/>
    </row>
    <row r="46" spans="2:17" ht="15.75">
      <c r="B46" s="127" t="s">
        <v>246</v>
      </c>
      <c r="G46" s="168">
        <f>G35/525969*100</f>
        <v>-0.5192321220452156</v>
      </c>
      <c r="H46" s="135" t="s">
        <v>233</v>
      </c>
      <c r="I46" s="135"/>
      <c r="J46" s="168">
        <f>J35/525969*100</f>
        <v>0.36903315594645314</v>
      </c>
      <c r="K46" s="135" t="s">
        <v>233</v>
      </c>
      <c r="L46" s="135"/>
      <c r="M46" s="168">
        <f>M35/525969*100</f>
        <v>0.21807368875351968</v>
      </c>
      <c r="N46" s="135" t="s">
        <v>233</v>
      </c>
      <c r="O46" s="135"/>
      <c r="P46" s="168">
        <f>P35/525969*100</f>
        <v>3.762959413957857</v>
      </c>
      <c r="Q46" s="135" t="s">
        <v>233</v>
      </c>
    </row>
    <row r="47" spans="7:16" ht="15.75">
      <c r="G47" s="135"/>
      <c r="H47" s="135"/>
      <c r="I47" s="135"/>
      <c r="J47" s="135"/>
      <c r="K47" s="135"/>
      <c r="L47" s="135"/>
      <c r="M47" s="135"/>
      <c r="N47" s="135"/>
      <c r="O47" s="135"/>
      <c r="P47" s="135"/>
    </row>
    <row r="49" spans="2:16" ht="48" customHeight="1">
      <c r="B49" s="228" t="s">
        <v>269</v>
      </c>
      <c r="C49" s="229"/>
      <c r="D49" s="229"/>
      <c r="E49" s="229"/>
      <c r="F49" s="229"/>
      <c r="G49" s="229"/>
      <c r="H49" s="229"/>
      <c r="I49" s="229"/>
      <c r="J49" s="229"/>
      <c r="K49" s="229"/>
      <c r="L49" s="229"/>
      <c r="M49" s="229"/>
      <c r="N49" s="229"/>
      <c r="O49" s="229"/>
      <c r="P49" s="229"/>
    </row>
    <row r="50" ht="15.75">
      <c r="B50" s="138"/>
    </row>
    <row r="51" ht="15.75">
      <c r="B51" s="138"/>
    </row>
  </sheetData>
  <mergeCells count="7">
    <mergeCell ref="B49:P49"/>
    <mergeCell ref="B1:P1"/>
    <mergeCell ref="B3:P3"/>
    <mergeCell ref="B5:P5"/>
    <mergeCell ref="G10:J10"/>
    <mergeCell ref="M10:P10"/>
    <mergeCell ref="B7:P8"/>
  </mergeCells>
  <printOptions/>
  <pageMargins left="0.248031496" right="0.196850394" top="0.946850394" bottom="0.393700787401575" header="0.511811023622047" footer="0"/>
  <pageSetup horizontalDpi="600" verticalDpi="600" orientation="portrait" r:id="rId1"/>
  <headerFooter alignWithMargins="0">
    <oddFooter>&amp;C&amp;"Times New Roman,Italic"&amp;8 Page 1 of 14 Pages</oddFooter>
  </headerFooter>
</worksheet>
</file>

<file path=xl/worksheets/sheet10.xml><?xml version="1.0" encoding="utf-8"?>
<worksheet xmlns="http://schemas.openxmlformats.org/spreadsheetml/2006/main" xmlns:r="http://schemas.openxmlformats.org/officeDocument/2006/relationships">
  <sheetPr codeName="Sheet7"/>
  <dimension ref="A1:I29"/>
  <sheetViews>
    <sheetView zoomScale="120" zoomScaleNormal="120" workbookViewId="0" topLeftCell="A11">
      <selection activeCell="B23" sqref="B23:I23"/>
    </sheetView>
  </sheetViews>
  <sheetFormatPr defaultColWidth="9.140625" defaultRowHeight="12.75"/>
  <cols>
    <col min="1" max="1" width="3.140625" style="1" customWidth="1"/>
    <col min="2" max="2" width="1.57421875" style="1" customWidth="1"/>
    <col min="3" max="3" width="50.57421875" style="1" customWidth="1"/>
    <col min="4" max="4" width="4.140625" style="1" customWidth="1"/>
    <col min="5" max="5" width="9.140625" style="1" customWidth="1"/>
    <col min="6" max="6" width="1.8515625" style="1" customWidth="1"/>
    <col min="7" max="7" width="4.57421875" style="1" customWidth="1"/>
    <col min="8" max="8" width="2.28125" style="1" customWidth="1"/>
    <col min="9" max="9" width="13.28125" style="1" customWidth="1"/>
    <col min="10" max="16384" width="9.140625" style="1" customWidth="1"/>
  </cols>
  <sheetData>
    <row r="1" spans="1:9" ht="18.75">
      <c r="A1" s="243" t="s">
        <v>29</v>
      </c>
      <c r="B1" s="243"/>
      <c r="C1" s="243"/>
      <c r="D1" s="243"/>
      <c r="E1" s="243"/>
      <c r="F1" s="243"/>
      <c r="G1" s="243"/>
      <c r="H1" s="243"/>
      <c r="I1" s="243"/>
    </row>
    <row r="2" ht="7.5" customHeight="1"/>
    <row r="3" spans="1:9" ht="12.75">
      <c r="A3" s="210" t="str">
        <f>page5!A3</f>
        <v>Notes To The Unaudited Results For The 3rd Quarter Ended 31 March 2008</v>
      </c>
      <c r="B3" s="210"/>
      <c r="C3" s="210"/>
      <c r="D3" s="210"/>
      <c r="E3" s="210"/>
      <c r="F3" s="210"/>
      <c r="G3" s="210"/>
      <c r="H3" s="210"/>
      <c r="I3" s="210"/>
    </row>
    <row r="4" spans="1:9" ht="12.75">
      <c r="A4" s="2"/>
      <c r="B4" s="2"/>
      <c r="C4" s="2"/>
      <c r="D4" s="2"/>
      <c r="E4" s="2"/>
      <c r="F4" s="2"/>
      <c r="G4" s="2"/>
      <c r="H4" s="2"/>
      <c r="I4" s="2"/>
    </row>
    <row r="5" spans="1:6" ht="8.25" customHeight="1">
      <c r="A5" s="124"/>
      <c r="B5" s="107"/>
      <c r="C5" s="107"/>
      <c r="D5" s="107"/>
      <c r="E5" s="107"/>
      <c r="F5" s="107"/>
    </row>
    <row r="6" spans="1:9" ht="87.75" customHeight="1">
      <c r="A6" s="124"/>
      <c r="B6" s="225" t="s">
        <v>0</v>
      </c>
      <c r="C6" s="225"/>
      <c r="D6" s="225"/>
      <c r="E6" s="225"/>
      <c r="F6" s="225"/>
      <c r="G6" s="225"/>
      <c r="H6" s="225"/>
      <c r="I6" s="217"/>
    </row>
    <row r="7" spans="1:9" ht="47.25" customHeight="1">
      <c r="A7" s="105"/>
      <c r="B7" s="225" t="s">
        <v>290</v>
      </c>
      <c r="C7" s="225"/>
      <c r="D7" s="225"/>
      <c r="E7" s="225"/>
      <c r="F7" s="225"/>
      <c r="G7" s="225"/>
      <c r="H7" s="225"/>
      <c r="I7" s="217"/>
    </row>
    <row r="8" spans="1:9" ht="42" customHeight="1">
      <c r="A8" s="105"/>
      <c r="B8" s="225" t="s">
        <v>1</v>
      </c>
      <c r="C8" s="225"/>
      <c r="D8" s="225"/>
      <c r="E8" s="225"/>
      <c r="F8" s="225"/>
      <c r="G8" s="225"/>
      <c r="H8" s="225"/>
      <c r="I8" s="217"/>
    </row>
    <row r="9" spans="1:9" ht="62.25" customHeight="1">
      <c r="A9" s="105"/>
      <c r="B9" s="225" t="s">
        <v>150</v>
      </c>
      <c r="C9" s="225"/>
      <c r="D9" s="225"/>
      <c r="E9" s="225"/>
      <c r="F9" s="225"/>
      <c r="G9" s="225"/>
      <c r="H9" s="225"/>
      <c r="I9" s="217"/>
    </row>
    <row r="10" spans="1:6" ht="8.25" customHeight="1">
      <c r="A10" s="105"/>
      <c r="B10" s="107"/>
      <c r="C10" s="107"/>
      <c r="D10" s="107"/>
      <c r="E10" s="107"/>
      <c r="F10" s="107"/>
    </row>
    <row r="11" spans="1:6" ht="8.25" customHeight="1">
      <c r="A11" s="105"/>
      <c r="B11" s="107"/>
      <c r="C11" s="107"/>
      <c r="D11" s="107"/>
      <c r="E11" s="107"/>
      <c r="F11" s="107"/>
    </row>
    <row r="12" spans="1:9" ht="12.75" customHeight="1">
      <c r="A12" s="105" t="s">
        <v>59</v>
      </c>
      <c r="B12" s="212" t="s">
        <v>63</v>
      </c>
      <c r="C12" s="212"/>
      <c r="D12" s="212"/>
      <c r="E12" s="212"/>
      <c r="F12" s="212"/>
      <c r="G12" s="212"/>
      <c r="H12" s="212"/>
      <c r="I12" s="212"/>
    </row>
    <row r="13" spans="1:9" ht="12.75" customHeight="1">
      <c r="A13" s="4"/>
      <c r="B13" s="249" t="s">
        <v>64</v>
      </c>
      <c r="C13" s="249"/>
      <c r="D13" s="249"/>
      <c r="E13" s="249"/>
      <c r="F13" s="249"/>
      <c r="G13" s="249"/>
      <c r="H13" s="249"/>
      <c r="I13" s="249"/>
    </row>
    <row r="14" spans="1:9" ht="10.5" customHeight="1">
      <c r="A14" s="4"/>
      <c r="B14" s="247"/>
      <c r="C14" s="247"/>
      <c r="D14" s="247"/>
      <c r="E14" s="247"/>
      <c r="F14" s="247"/>
      <c r="G14" s="247"/>
      <c r="H14" s="247"/>
      <c r="I14" s="247"/>
    </row>
    <row r="15" spans="1:9" ht="12.75">
      <c r="A15" s="105" t="s">
        <v>61</v>
      </c>
      <c r="B15" s="247" t="s">
        <v>65</v>
      </c>
      <c r="C15" s="247"/>
      <c r="D15" s="247"/>
      <c r="E15" s="247"/>
      <c r="F15" s="247"/>
      <c r="G15" s="247"/>
      <c r="H15" s="247"/>
      <c r="I15" s="247"/>
    </row>
    <row r="16" spans="1:9" ht="25.5">
      <c r="A16" s="244"/>
      <c r="B16" s="249"/>
      <c r="C16" s="249"/>
      <c r="D16" s="249"/>
      <c r="E16" s="11" t="s">
        <v>66</v>
      </c>
      <c r="G16" s="11"/>
      <c r="H16" s="11"/>
      <c r="I16" s="11" t="s">
        <v>67</v>
      </c>
    </row>
    <row r="17" spans="1:9" ht="12.75">
      <c r="A17" s="244"/>
      <c r="B17" s="249"/>
      <c r="C17" s="249"/>
      <c r="D17" s="249"/>
      <c r="E17" s="11" t="s">
        <v>68</v>
      </c>
      <c r="G17" s="11"/>
      <c r="H17" s="11"/>
      <c r="I17" s="11" t="s">
        <v>68</v>
      </c>
    </row>
    <row r="18" spans="1:9" ht="12.75">
      <c r="A18" s="244"/>
      <c r="B18" s="249" t="s">
        <v>69</v>
      </c>
      <c r="C18" s="249"/>
      <c r="D18" s="249"/>
      <c r="E18" s="200">
        <v>-2</v>
      </c>
      <c r="F18" s="201"/>
      <c r="G18" s="200"/>
      <c r="H18" s="200"/>
      <c r="I18" s="200">
        <v>-3</v>
      </c>
    </row>
    <row r="19" spans="1:9" ht="12.75">
      <c r="A19" s="244"/>
      <c r="B19" s="249" t="s">
        <v>71</v>
      </c>
      <c r="C19" s="249"/>
      <c r="D19" s="249"/>
      <c r="E19" s="200"/>
      <c r="F19" s="201"/>
      <c r="G19" s="200"/>
      <c r="H19" s="200"/>
      <c r="I19" s="200"/>
    </row>
    <row r="20" spans="1:9" ht="12.75">
      <c r="A20" s="244"/>
      <c r="B20" s="249" t="s">
        <v>72</v>
      </c>
      <c r="C20" s="249"/>
      <c r="D20" s="249"/>
      <c r="E20" s="200">
        <v>0</v>
      </c>
      <c r="F20" s="201"/>
      <c r="G20" s="202"/>
      <c r="H20" s="202"/>
      <c r="I20" s="200">
        <v>0</v>
      </c>
    </row>
    <row r="21" spans="1:9" ht="12.75">
      <c r="A21" s="244"/>
      <c r="B21" s="249" t="s">
        <v>73</v>
      </c>
      <c r="C21" s="249"/>
      <c r="D21" s="249"/>
      <c r="E21" s="203"/>
      <c r="F21" s="201"/>
      <c r="G21" s="202"/>
      <c r="H21" s="202"/>
      <c r="I21" s="203"/>
    </row>
    <row r="22" spans="1:9" ht="13.5" thickBot="1">
      <c r="A22" s="244"/>
      <c r="B22" s="249"/>
      <c r="C22" s="249"/>
      <c r="D22" s="249"/>
      <c r="E22" s="204">
        <f>SUM(E18:E21)</f>
        <v>-2</v>
      </c>
      <c r="F22" s="201"/>
      <c r="G22" s="205"/>
      <c r="H22" s="205"/>
      <c r="I22" s="204">
        <f>SUM(I18:I21)</f>
        <v>-3</v>
      </c>
    </row>
    <row r="23" spans="1:9" ht="13.5" thickTop="1">
      <c r="A23" s="7"/>
      <c r="B23" s="248" t="s">
        <v>74</v>
      </c>
      <c r="C23" s="248"/>
      <c r="D23" s="248"/>
      <c r="E23" s="248"/>
      <c r="F23" s="248"/>
      <c r="G23" s="248"/>
      <c r="H23" s="248"/>
      <c r="I23" s="248"/>
    </row>
    <row r="24" spans="1:9" ht="10.5" customHeight="1">
      <c r="A24" s="213"/>
      <c r="B24" s="213"/>
      <c r="C24" s="213"/>
      <c r="D24" s="213"/>
      <c r="E24" s="213"/>
      <c r="F24" s="213"/>
      <c r="G24" s="213"/>
      <c r="H24" s="213"/>
      <c r="I24" s="213"/>
    </row>
    <row r="25" spans="1:9" ht="14.25" customHeight="1">
      <c r="A25" s="105" t="s">
        <v>132</v>
      </c>
      <c r="B25" s="247" t="s">
        <v>75</v>
      </c>
      <c r="C25" s="247"/>
      <c r="D25" s="247"/>
      <c r="E25" s="247"/>
      <c r="F25" s="247"/>
      <c r="G25" s="247"/>
      <c r="H25" s="247"/>
      <c r="I25" s="247"/>
    </row>
    <row r="26" spans="1:9" ht="27" customHeight="1">
      <c r="A26" s="6"/>
      <c r="B26" s="211" t="s">
        <v>315</v>
      </c>
      <c r="C26" s="211"/>
      <c r="D26" s="211"/>
      <c r="E26" s="211"/>
      <c r="F26" s="211"/>
      <c r="G26" s="211"/>
      <c r="H26" s="211"/>
      <c r="I26" s="211"/>
    </row>
    <row r="27" spans="1:9" ht="9.75" customHeight="1">
      <c r="A27" s="6"/>
      <c r="B27" s="244"/>
      <c r="C27" s="244"/>
      <c r="D27" s="244"/>
      <c r="E27" s="244"/>
      <c r="F27" s="244"/>
      <c r="G27" s="244"/>
      <c r="H27" s="244"/>
      <c r="I27" s="244"/>
    </row>
    <row r="28" spans="1:9" ht="12.75">
      <c r="A28" s="106" t="s">
        <v>131</v>
      </c>
      <c r="B28" s="212" t="s">
        <v>76</v>
      </c>
      <c r="C28" s="212"/>
      <c r="D28" s="212"/>
      <c r="E28" s="212"/>
      <c r="F28" s="212"/>
      <c r="G28" s="212"/>
      <c r="H28" s="212"/>
      <c r="I28" s="212"/>
    </row>
    <row r="29" spans="1:9" ht="12.75">
      <c r="A29" s="6"/>
      <c r="B29" s="249" t="s">
        <v>316</v>
      </c>
      <c r="C29" s="249"/>
      <c r="D29" s="249"/>
      <c r="E29" s="249"/>
      <c r="F29" s="249"/>
      <c r="G29" s="249"/>
      <c r="H29" s="249"/>
      <c r="I29" s="249"/>
    </row>
  </sheetData>
  <mergeCells count="25">
    <mergeCell ref="A1:I1"/>
    <mergeCell ref="A3:I3"/>
    <mergeCell ref="B12:I12"/>
    <mergeCell ref="B13:I13"/>
    <mergeCell ref="B7:I7"/>
    <mergeCell ref="B8:I8"/>
    <mergeCell ref="B9:I9"/>
    <mergeCell ref="B6:I6"/>
    <mergeCell ref="B29:I29"/>
    <mergeCell ref="B16:D16"/>
    <mergeCell ref="B17:D17"/>
    <mergeCell ref="B18:D18"/>
    <mergeCell ref="B19:D19"/>
    <mergeCell ref="B20:D20"/>
    <mergeCell ref="B21:D21"/>
    <mergeCell ref="B22:D22"/>
    <mergeCell ref="B14:I14"/>
    <mergeCell ref="B26:I26"/>
    <mergeCell ref="B27:I27"/>
    <mergeCell ref="B28:I28"/>
    <mergeCell ref="B23:I23"/>
    <mergeCell ref="A24:I24"/>
    <mergeCell ref="B25:I25"/>
    <mergeCell ref="B15:I15"/>
    <mergeCell ref="A16:A22"/>
  </mergeCells>
  <printOptions/>
  <pageMargins left="0.748031496062992" right="0.78740157480315" top="0.446850394" bottom="0.393700787401575" header="0.511811023622047" footer="0"/>
  <pageSetup horizontalDpi="600" verticalDpi="600" orientation="portrait" scale="99" r:id="rId1"/>
  <headerFooter alignWithMargins="0">
    <oddFooter>&amp;C&amp;"Times New Roman,Italic"&amp;8Page 10 of 14 Pages</oddFooter>
  </headerFooter>
</worksheet>
</file>

<file path=xl/worksheets/sheet11.xml><?xml version="1.0" encoding="utf-8"?>
<worksheet xmlns="http://schemas.openxmlformats.org/spreadsheetml/2006/main" xmlns:r="http://schemas.openxmlformats.org/officeDocument/2006/relationships">
  <dimension ref="A1:J19"/>
  <sheetViews>
    <sheetView workbookViewId="0" topLeftCell="A8">
      <selection activeCell="B18" sqref="B18:J18"/>
    </sheetView>
  </sheetViews>
  <sheetFormatPr defaultColWidth="9.140625" defaultRowHeight="12.75"/>
  <cols>
    <col min="1" max="1" width="4.421875" style="0" customWidth="1"/>
    <col min="4" max="4" width="2.7109375" style="0" customWidth="1"/>
    <col min="5" max="5" width="16.8515625" style="0" customWidth="1"/>
    <col min="6" max="6" width="2.140625" style="0" customWidth="1"/>
    <col min="7" max="7" width="12.57421875" style="0" customWidth="1"/>
    <col min="10" max="10" width="19.28125" style="0" customWidth="1"/>
  </cols>
  <sheetData>
    <row r="1" spans="1:10" s="1" customFormat="1" ht="18.75">
      <c r="A1" s="243" t="s">
        <v>29</v>
      </c>
      <c r="B1" s="243"/>
      <c r="C1" s="243"/>
      <c r="D1" s="243"/>
      <c r="E1" s="243"/>
      <c r="F1" s="243"/>
      <c r="G1" s="243"/>
      <c r="H1" s="243"/>
      <c r="I1" s="243"/>
      <c r="J1" s="197"/>
    </row>
    <row r="2" s="1" customFormat="1" ht="7.5" customHeight="1"/>
    <row r="3" spans="1:10" s="1" customFormat="1" ht="14.25">
      <c r="A3" s="256" t="str">
        <f>page5!A3</f>
        <v>Notes To The Unaudited Results For The 3rd Quarter Ended 31 March 2008</v>
      </c>
      <c r="B3" s="256"/>
      <c r="C3" s="256"/>
      <c r="D3" s="256"/>
      <c r="E3" s="256"/>
      <c r="F3" s="256"/>
      <c r="G3" s="256"/>
      <c r="H3" s="256"/>
      <c r="I3" s="256"/>
      <c r="J3" s="257"/>
    </row>
    <row r="4" spans="1:6" s="1" customFormat="1" ht="8.25" customHeight="1">
      <c r="A4" s="105"/>
      <c r="B4" s="107"/>
      <c r="C4" s="107"/>
      <c r="D4" s="107"/>
      <c r="E4" s="107"/>
      <c r="F4" s="107"/>
    </row>
    <row r="5" spans="1:10" ht="12.75">
      <c r="A5" s="106" t="s">
        <v>137</v>
      </c>
      <c r="B5" s="198" t="s">
        <v>136</v>
      </c>
      <c r="C5" s="198"/>
      <c r="D5" s="198"/>
      <c r="E5" s="198"/>
      <c r="F5" s="198"/>
      <c r="G5" s="198"/>
      <c r="H5" s="198"/>
      <c r="I5" s="198"/>
      <c r="J5" s="198"/>
    </row>
    <row r="6" spans="1:10" ht="12.75">
      <c r="A6" s="106"/>
      <c r="B6" s="189"/>
      <c r="C6" s="189"/>
      <c r="D6" s="189"/>
      <c r="E6" s="189"/>
      <c r="F6" s="189"/>
      <c r="G6" s="189"/>
      <c r="H6" s="189"/>
      <c r="I6" s="189"/>
      <c r="J6" s="189"/>
    </row>
    <row r="7" spans="1:10" ht="45" customHeight="1">
      <c r="A7" s="6"/>
      <c r="B7" s="248" t="s">
        <v>317</v>
      </c>
      <c r="C7" s="248"/>
      <c r="D7" s="248"/>
      <c r="E7" s="248"/>
      <c r="F7" s="248"/>
      <c r="G7" s="248"/>
      <c r="H7" s="248"/>
      <c r="I7" s="248"/>
      <c r="J7" s="248"/>
    </row>
    <row r="8" spans="1:10" ht="42.75" customHeight="1">
      <c r="A8" s="6"/>
      <c r="B8" s="248" t="s">
        <v>300</v>
      </c>
      <c r="C8" s="248"/>
      <c r="D8" s="248"/>
      <c r="E8" s="248"/>
      <c r="F8" s="248"/>
      <c r="G8" s="248"/>
      <c r="H8" s="248"/>
      <c r="I8" s="248"/>
      <c r="J8" s="248"/>
    </row>
    <row r="9" spans="1:10" ht="42.75" customHeight="1">
      <c r="A9" s="6"/>
      <c r="B9" s="7"/>
      <c r="C9" s="193" t="s">
        <v>291</v>
      </c>
      <c r="D9" s="193"/>
      <c r="E9" s="193" t="s">
        <v>295</v>
      </c>
      <c r="F9" s="193"/>
      <c r="G9" s="199" t="s">
        <v>296</v>
      </c>
      <c r="H9" s="7"/>
      <c r="I9" s="7"/>
      <c r="J9" s="7"/>
    </row>
    <row r="10" spans="1:10" ht="21" customHeight="1">
      <c r="A10" s="6"/>
      <c r="B10" s="7"/>
      <c r="C10" s="7" t="s">
        <v>292</v>
      </c>
      <c r="D10" s="7"/>
      <c r="E10" s="190" t="s">
        <v>297</v>
      </c>
      <c r="F10" s="7"/>
      <c r="G10" s="194">
        <v>30000</v>
      </c>
      <c r="H10" s="7"/>
      <c r="I10" s="7"/>
      <c r="J10" s="7"/>
    </row>
    <row r="11" spans="1:10" ht="27.75" customHeight="1">
      <c r="A11" s="6"/>
      <c r="B11" s="7"/>
      <c r="C11" s="7" t="s">
        <v>293</v>
      </c>
      <c r="D11" s="7"/>
      <c r="E11" s="191" t="s">
        <v>298</v>
      </c>
      <c r="F11" s="7"/>
      <c r="G11" s="194">
        <v>85000</v>
      </c>
      <c r="H11" s="7"/>
      <c r="I11" s="7"/>
      <c r="J11" s="7"/>
    </row>
    <row r="12" spans="1:10" ht="24" customHeight="1">
      <c r="A12" s="6"/>
      <c r="B12" s="7"/>
      <c r="C12" s="7" t="s">
        <v>294</v>
      </c>
      <c r="D12" s="7"/>
      <c r="E12" s="190" t="s">
        <v>299</v>
      </c>
      <c r="F12" s="7"/>
      <c r="G12" s="194">
        <v>85000</v>
      </c>
      <c r="H12" s="7"/>
      <c r="I12" s="7"/>
      <c r="J12" s="7"/>
    </row>
    <row r="13" spans="1:10" ht="30.75" customHeight="1">
      <c r="A13" s="6"/>
      <c r="B13" s="7"/>
      <c r="C13" s="192"/>
      <c r="D13" s="192"/>
      <c r="E13" s="196"/>
      <c r="F13" s="192"/>
      <c r="G13" s="195">
        <v>200000</v>
      </c>
      <c r="H13" s="7"/>
      <c r="I13" s="7"/>
      <c r="J13" s="7"/>
    </row>
    <row r="14" spans="1:10" ht="30.75" customHeight="1">
      <c r="A14" s="6"/>
      <c r="B14" s="248"/>
      <c r="C14" s="248"/>
      <c r="D14" s="248"/>
      <c r="E14" s="248"/>
      <c r="F14" s="248"/>
      <c r="G14" s="248"/>
      <c r="H14" s="248"/>
      <c r="I14" s="248"/>
      <c r="J14" s="248"/>
    </row>
    <row r="15" spans="3:10" ht="35.25" customHeight="1">
      <c r="C15" s="214" t="s">
        <v>309</v>
      </c>
      <c r="D15" s="214"/>
      <c r="E15" s="214"/>
      <c r="F15" s="214"/>
      <c r="G15" s="214"/>
      <c r="H15" s="214"/>
      <c r="I15" s="214"/>
      <c r="J15" s="214"/>
    </row>
    <row r="17" spans="2:10" ht="55.5" customHeight="1">
      <c r="B17" s="248" t="s">
        <v>327</v>
      </c>
      <c r="C17" s="248"/>
      <c r="D17" s="248"/>
      <c r="E17" s="248"/>
      <c r="F17" s="248"/>
      <c r="G17" s="248"/>
      <c r="H17" s="248"/>
      <c r="I17" s="248"/>
      <c r="J17" s="248"/>
    </row>
    <row r="18" spans="2:10" ht="44.25" customHeight="1">
      <c r="B18" s="248" t="s">
        <v>328</v>
      </c>
      <c r="C18" s="248"/>
      <c r="D18" s="248"/>
      <c r="E18" s="248"/>
      <c r="F18" s="248"/>
      <c r="G18" s="248"/>
      <c r="H18" s="248"/>
      <c r="I18" s="248"/>
      <c r="J18" s="248"/>
    </row>
    <row r="19" spans="2:10" ht="48.75" customHeight="1">
      <c r="B19" s="248" t="s">
        <v>329</v>
      </c>
      <c r="C19" s="248"/>
      <c r="D19" s="248"/>
      <c r="E19" s="248"/>
      <c r="F19" s="248"/>
      <c r="G19" s="248"/>
      <c r="H19" s="248"/>
      <c r="I19" s="248"/>
      <c r="J19" s="248"/>
    </row>
  </sheetData>
  <mergeCells count="10">
    <mergeCell ref="B8:J8"/>
    <mergeCell ref="B19:J19"/>
    <mergeCell ref="A1:J1"/>
    <mergeCell ref="B5:J5"/>
    <mergeCell ref="B7:J7"/>
    <mergeCell ref="A3:J3"/>
    <mergeCell ref="B17:J17"/>
    <mergeCell ref="B18:J18"/>
    <mergeCell ref="C15:J15"/>
    <mergeCell ref="B14:J14"/>
  </mergeCells>
  <printOptions/>
  <pageMargins left="0.5" right="0.5" top="0.75" bottom="0.5" header="0.5" footer="0.5"/>
  <pageSetup horizontalDpi="600" verticalDpi="600" orientation="portrait" r:id="rId1"/>
  <headerFooter alignWithMargins="0">
    <oddFooter>&amp;C&amp;"Times New Roman,Italic"&amp;8Page 11 of 14 pages</oddFooter>
  </headerFooter>
</worksheet>
</file>

<file path=xl/worksheets/sheet12.xml><?xml version="1.0" encoding="utf-8"?>
<worksheet xmlns="http://schemas.openxmlformats.org/spreadsheetml/2006/main" xmlns:r="http://schemas.openxmlformats.org/officeDocument/2006/relationships">
  <dimension ref="A1:I23"/>
  <sheetViews>
    <sheetView workbookViewId="0" topLeftCell="A1">
      <selection activeCell="B22" sqref="B22:I22"/>
    </sheetView>
  </sheetViews>
  <sheetFormatPr defaultColWidth="9.140625" defaultRowHeight="12.75"/>
  <cols>
    <col min="1" max="1" width="4.421875" style="0" customWidth="1"/>
    <col min="2" max="2" width="12.00390625" style="0" customWidth="1"/>
    <col min="3" max="3" width="16.00390625" style="0" customWidth="1"/>
    <col min="5" max="5" width="11.8515625" style="0" customWidth="1"/>
    <col min="6" max="6" width="12.57421875" style="0" customWidth="1"/>
    <col min="8" max="8" width="11.7109375" style="0" customWidth="1"/>
    <col min="9" max="9" width="14.421875" style="0" customWidth="1"/>
  </cols>
  <sheetData>
    <row r="1" spans="1:9" s="1" customFormat="1" ht="18.75">
      <c r="A1" s="243" t="s">
        <v>29</v>
      </c>
      <c r="B1" s="243"/>
      <c r="C1" s="243"/>
      <c r="D1" s="243"/>
      <c r="E1" s="243"/>
      <c r="F1" s="243"/>
      <c r="G1" s="243"/>
      <c r="H1" s="243"/>
      <c r="I1" s="243"/>
    </row>
    <row r="2" s="1" customFormat="1" ht="7.5" customHeight="1"/>
    <row r="3" spans="1:9" s="1" customFormat="1" ht="14.25">
      <c r="A3" s="256" t="str">
        <f>page5!A3</f>
        <v>Notes To The Unaudited Results For The 3rd Quarter Ended 31 March 2008</v>
      </c>
      <c r="B3" s="256"/>
      <c r="C3" s="256"/>
      <c r="D3" s="256"/>
      <c r="E3" s="256"/>
      <c r="F3" s="256"/>
      <c r="G3" s="256"/>
      <c r="H3" s="256"/>
      <c r="I3" s="256"/>
    </row>
    <row r="4" spans="1:6" s="1" customFormat="1" ht="8.25" customHeight="1">
      <c r="A4" s="105"/>
      <c r="B4" s="107"/>
      <c r="C4" s="107"/>
      <c r="D4" s="107"/>
      <c r="E4" s="107"/>
      <c r="F4" s="107"/>
    </row>
    <row r="5" spans="1:9" ht="8.25" customHeight="1">
      <c r="A5" s="258"/>
      <c r="B5" s="258"/>
      <c r="C5" s="258"/>
      <c r="D5" s="258"/>
      <c r="E5" s="258"/>
      <c r="F5" s="258"/>
      <c r="G5" s="258"/>
      <c r="H5" s="258"/>
      <c r="I5" s="258"/>
    </row>
    <row r="7" spans="1:9" ht="12.75" customHeight="1">
      <c r="A7" s="106" t="s">
        <v>130</v>
      </c>
      <c r="B7" s="247" t="s">
        <v>108</v>
      </c>
      <c r="C7" s="247"/>
      <c r="D7" s="247"/>
      <c r="E7" s="247"/>
      <c r="F7" s="247"/>
      <c r="G7" s="247"/>
      <c r="H7" s="247"/>
      <c r="I7" s="247"/>
    </row>
    <row r="8" spans="1:9" ht="12.75" customHeight="1">
      <c r="A8" s="6"/>
      <c r="B8" s="249" t="s">
        <v>109</v>
      </c>
      <c r="C8" s="249"/>
      <c r="D8" s="249"/>
      <c r="E8" s="249"/>
      <c r="F8" s="249"/>
      <c r="G8" s="249"/>
      <c r="H8" s="249"/>
      <c r="I8" s="249"/>
    </row>
    <row r="9" spans="1:9" ht="12.75" customHeight="1">
      <c r="A9" s="6"/>
      <c r="B9" s="248"/>
      <c r="C9" s="248"/>
      <c r="D9" s="248"/>
      <c r="E9" s="248"/>
      <c r="F9" s="180" t="s">
        <v>302</v>
      </c>
      <c r="G9" s="81"/>
      <c r="H9" s="81" t="s">
        <v>283</v>
      </c>
      <c r="I9" s="38"/>
    </row>
    <row r="10" spans="1:9" ht="12.75" customHeight="1">
      <c r="A10" s="6"/>
      <c r="B10" s="248"/>
      <c r="C10" s="248"/>
      <c r="D10" s="248"/>
      <c r="E10" s="248"/>
      <c r="F10" s="35" t="s">
        <v>51</v>
      </c>
      <c r="G10" s="35"/>
      <c r="H10" s="35" t="s">
        <v>51</v>
      </c>
      <c r="I10" s="39"/>
    </row>
    <row r="11" spans="1:9" ht="12.75" customHeight="1">
      <c r="A11" s="6"/>
      <c r="B11" s="248" t="s">
        <v>110</v>
      </c>
      <c r="C11" s="248"/>
      <c r="D11" s="248"/>
      <c r="E11" s="248"/>
      <c r="F11" s="17"/>
      <c r="G11" s="12"/>
      <c r="H11" s="17"/>
      <c r="I11" s="16"/>
    </row>
    <row r="12" spans="1:9" ht="12.75" customHeight="1">
      <c r="A12" s="6"/>
      <c r="B12" s="248" t="s">
        <v>111</v>
      </c>
      <c r="C12" s="248"/>
      <c r="D12" s="248"/>
      <c r="E12" s="248"/>
      <c r="F12" s="17"/>
      <c r="G12" s="12"/>
      <c r="H12" s="17">
        <v>5969</v>
      </c>
      <c r="I12" s="16"/>
    </row>
    <row r="13" spans="1:9" ht="12.75" customHeight="1">
      <c r="A13" s="6"/>
      <c r="B13" s="248" t="s">
        <v>112</v>
      </c>
      <c r="C13" s="248"/>
      <c r="D13" s="248"/>
      <c r="E13" s="248"/>
      <c r="F13" s="17">
        <v>18920</v>
      </c>
      <c r="G13" s="12"/>
      <c r="H13" s="17">
        <v>18920</v>
      </c>
      <c r="I13" s="16"/>
    </row>
    <row r="14" spans="1:9" ht="12.75" customHeight="1">
      <c r="A14" s="6"/>
      <c r="B14" s="248" t="s">
        <v>113</v>
      </c>
      <c r="C14" s="248"/>
      <c r="D14" s="248"/>
      <c r="E14" s="248"/>
      <c r="F14" s="17"/>
      <c r="G14" s="12"/>
      <c r="H14" s="17"/>
      <c r="I14" s="16"/>
    </row>
    <row r="15" spans="1:9" ht="12.75" customHeight="1">
      <c r="A15" s="6"/>
      <c r="B15" s="248" t="s">
        <v>111</v>
      </c>
      <c r="C15" s="248"/>
      <c r="D15" s="248"/>
      <c r="E15" s="248"/>
      <c r="F15" s="17" t="s">
        <v>70</v>
      </c>
      <c r="G15" s="12"/>
      <c r="H15" s="17" t="s">
        <v>70</v>
      </c>
      <c r="I15" s="16"/>
    </row>
    <row r="16" spans="1:9" ht="12.75" customHeight="1">
      <c r="A16" s="6"/>
      <c r="B16" s="248" t="s">
        <v>114</v>
      </c>
      <c r="C16" s="248"/>
      <c r="D16" s="248"/>
      <c r="E16" s="248"/>
      <c r="F16" s="17"/>
      <c r="G16" s="12"/>
      <c r="H16" s="17"/>
      <c r="I16" s="16"/>
    </row>
    <row r="17" spans="1:9" ht="12.75" customHeight="1">
      <c r="A17" s="6"/>
      <c r="B17" s="248" t="s">
        <v>111</v>
      </c>
      <c r="C17" s="248"/>
      <c r="D17" s="248"/>
      <c r="E17" s="248"/>
      <c r="F17" s="17" t="s">
        <v>70</v>
      </c>
      <c r="G17" s="12"/>
      <c r="H17" s="17" t="s">
        <v>70</v>
      </c>
      <c r="I17" s="16"/>
    </row>
    <row r="18" spans="1:9" ht="12.75">
      <c r="A18" s="6"/>
      <c r="B18" s="248" t="s">
        <v>112</v>
      </c>
      <c r="C18" s="248"/>
      <c r="D18" s="248"/>
      <c r="E18" s="248"/>
      <c r="F18" s="100">
        <v>42395</v>
      </c>
      <c r="G18" s="36"/>
      <c r="H18" s="100">
        <v>41484</v>
      </c>
      <c r="I18" s="16"/>
    </row>
    <row r="19" spans="1:9" ht="13.5" thickBot="1">
      <c r="A19" s="6"/>
      <c r="B19" s="248"/>
      <c r="C19" s="248"/>
      <c r="D19" s="248"/>
      <c r="E19" s="248"/>
      <c r="F19" s="103">
        <f>SUM(F11:F18)</f>
        <v>61315</v>
      </c>
      <c r="G19" s="40"/>
      <c r="H19" s="103">
        <f>SUM(H11:H18)</f>
        <v>66373</v>
      </c>
      <c r="I19" s="41"/>
    </row>
    <row r="20" spans="1:9" ht="12.75">
      <c r="A20" s="6"/>
      <c r="B20" s="248"/>
      <c r="C20" s="248"/>
      <c r="D20" s="248"/>
      <c r="E20" s="248"/>
      <c r="F20" s="37"/>
      <c r="G20" s="37"/>
      <c r="H20" s="37"/>
      <c r="I20" s="37"/>
    </row>
    <row r="21" spans="1:9" ht="12.75" customHeight="1">
      <c r="A21" s="106" t="s">
        <v>129</v>
      </c>
      <c r="B21" s="212" t="s">
        <v>116</v>
      </c>
      <c r="C21" s="212"/>
      <c r="D21" s="212"/>
      <c r="E21" s="212"/>
      <c r="F21" s="212"/>
      <c r="G21" s="212"/>
      <c r="H21" s="212"/>
      <c r="I21" s="212"/>
    </row>
    <row r="22" spans="1:9" ht="12.75" customHeight="1">
      <c r="A22" s="6"/>
      <c r="B22" s="249" t="s">
        <v>117</v>
      </c>
      <c r="C22" s="249"/>
      <c r="D22" s="249"/>
      <c r="E22" s="249"/>
      <c r="F22" s="249"/>
      <c r="G22" s="249"/>
      <c r="H22" s="249"/>
      <c r="I22" s="249"/>
    </row>
    <row r="23" spans="1:9" ht="12.75">
      <c r="A23" s="6"/>
      <c r="B23" s="248"/>
      <c r="C23" s="248"/>
      <c r="D23" s="248"/>
      <c r="E23" s="248"/>
      <c r="F23" s="248"/>
      <c r="G23" s="248"/>
      <c r="H23" s="248"/>
      <c r="I23" s="7"/>
    </row>
  </sheetData>
  <mergeCells count="21">
    <mergeCell ref="B8:I8"/>
    <mergeCell ref="B9:E9"/>
    <mergeCell ref="B10:E10"/>
    <mergeCell ref="A1:I1"/>
    <mergeCell ref="A3:I3"/>
    <mergeCell ref="A5:I5"/>
    <mergeCell ref="B7:I7"/>
    <mergeCell ref="B11:E11"/>
    <mergeCell ref="B12:E12"/>
    <mergeCell ref="B13:E13"/>
    <mergeCell ref="B14:E14"/>
    <mergeCell ref="B15:E15"/>
    <mergeCell ref="B16:E16"/>
    <mergeCell ref="B17:E17"/>
    <mergeCell ref="B18:E18"/>
    <mergeCell ref="B22:I22"/>
    <mergeCell ref="B23:E23"/>
    <mergeCell ref="F23:H23"/>
    <mergeCell ref="B19:E19"/>
    <mergeCell ref="B20:E20"/>
    <mergeCell ref="B21:I21"/>
  </mergeCells>
  <printOptions/>
  <pageMargins left="0.15" right="0.15" top="0.75" bottom="0.75" header="0.5" footer="0.5"/>
  <pageSetup horizontalDpi="600" verticalDpi="600" orientation="portrait" paperSize="9" r:id="rId1"/>
  <headerFooter alignWithMargins="0">
    <oddFooter>&amp;C&amp;"Times New Roman,Italic"&amp;8Page 12 of 14 pages</oddFooter>
  </headerFooter>
</worksheet>
</file>

<file path=xl/worksheets/sheet13.xml><?xml version="1.0" encoding="utf-8"?>
<worksheet xmlns="http://schemas.openxmlformats.org/spreadsheetml/2006/main" xmlns:r="http://schemas.openxmlformats.org/officeDocument/2006/relationships">
  <sheetPr codeName="Sheet2"/>
  <dimension ref="A1:J25"/>
  <sheetViews>
    <sheetView zoomScale="120" zoomScaleNormal="120" workbookViewId="0" topLeftCell="A1">
      <selection activeCell="B20" sqref="B20:H20"/>
    </sheetView>
  </sheetViews>
  <sheetFormatPr defaultColWidth="9.140625" defaultRowHeight="12.75"/>
  <cols>
    <col min="1" max="1" width="3.28125" style="0" customWidth="1"/>
    <col min="4" max="4" width="10.57421875" style="0" customWidth="1"/>
    <col min="5" max="5" width="1.28515625" style="0" customWidth="1"/>
    <col min="8" max="8" width="43.8515625" style="0" customWidth="1"/>
  </cols>
  <sheetData>
    <row r="1" spans="2:8" ht="18.75">
      <c r="B1" s="243" t="s">
        <v>29</v>
      </c>
      <c r="C1" s="243"/>
      <c r="D1" s="243"/>
      <c r="E1" s="243"/>
      <c r="F1" s="243"/>
      <c r="G1" s="243"/>
      <c r="H1" s="243"/>
    </row>
    <row r="2" spans="2:6" ht="9" customHeight="1">
      <c r="B2" s="1"/>
      <c r="C2" s="1"/>
      <c r="D2" s="1"/>
      <c r="E2" s="1"/>
      <c r="F2" s="1"/>
    </row>
    <row r="3" spans="2:8" ht="12.75">
      <c r="B3" s="245" t="str">
        <f>page5!A3</f>
        <v>Notes To The Unaudited Results For The 3rd Quarter Ended 31 March 2008</v>
      </c>
      <c r="C3" s="245"/>
      <c r="D3" s="245"/>
      <c r="E3" s="245"/>
      <c r="F3" s="245"/>
      <c r="G3" s="245"/>
      <c r="H3" s="245"/>
    </row>
    <row r="4" ht="8.25" customHeight="1"/>
    <row r="5" spans="1:10" ht="12.75" customHeight="1">
      <c r="A5" s="106" t="s">
        <v>128</v>
      </c>
      <c r="B5" s="212" t="s">
        <v>119</v>
      </c>
      <c r="C5" s="212"/>
      <c r="D5" s="212"/>
      <c r="E5" s="212"/>
      <c r="F5" s="212"/>
      <c r="G5" s="212"/>
      <c r="H5" s="212"/>
      <c r="I5" s="212"/>
      <c r="J5" s="212"/>
    </row>
    <row r="6" spans="1:10" ht="12.75" customHeight="1">
      <c r="A6" s="244"/>
      <c r="B6" s="284" t="s">
        <v>120</v>
      </c>
      <c r="C6" s="284"/>
      <c r="D6" s="284"/>
      <c r="E6" s="284"/>
      <c r="F6" s="284"/>
      <c r="G6" s="284"/>
      <c r="H6" s="284"/>
      <c r="I6" s="284"/>
      <c r="J6" s="284"/>
    </row>
    <row r="7" spans="1:10" ht="3.75" customHeight="1" thickBot="1">
      <c r="A7" s="244"/>
      <c r="B7" s="284"/>
      <c r="C7" s="284"/>
      <c r="D7" s="284"/>
      <c r="E7" s="284"/>
      <c r="F7" s="284"/>
      <c r="G7" s="284"/>
      <c r="H7" s="284"/>
      <c r="I7" s="284"/>
      <c r="J7" s="284"/>
    </row>
    <row r="8" spans="1:8" ht="12.75" customHeight="1">
      <c r="A8" s="268"/>
      <c r="B8" s="285"/>
      <c r="C8" s="287"/>
      <c r="D8" s="299" t="s">
        <v>82</v>
      </c>
      <c r="E8" s="300"/>
      <c r="F8" s="285"/>
      <c r="G8" s="286"/>
      <c r="H8" s="287"/>
    </row>
    <row r="9" spans="1:8" ht="13.5" thickBot="1">
      <c r="A9" s="268"/>
      <c r="B9" s="288" t="s">
        <v>81</v>
      </c>
      <c r="C9" s="290"/>
      <c r="D9" s="288" t="s">
        <v>28</v>
      </c>
      <c r="E9" s="290"/>
      <c r="F9" s="288" t="s">
        <v>77</v>
      </c>
      <c r="G9" s="289"/>
      <c r="H9" s="290"/>
    </row>
    <row r="10" spans="1:8" ht="12.75" customHeight="1">
      <c r="A10" s="292"/>
      <c r="B10" s="269" t="s">
        <v>83</v>
      </c>
      <c r="C10" s="270"/>
      <c r="D10" s="293" t="s">
        <v>121</v>
      </c>
      <c r="E10" s="294"/>
      <c r="F10" s="269"/>
      <c r="G10" s="261"/>
      <c r="H10" s="270"/>
    </row>
    <row r="11" spans="1:8" ht="12.75" customHeight="1">
      <c r="A11" s="292"/>
      <c r="B11" s="271"/>
      <c r="C11" s="272"/>
      <c r="D11" s="295"/>
      <c r="E11" s="296"/>
      <c r="F11" s="271"/>
      <c r="G11" s="291"/>
      <c r="H11" s="272"/>
    </row>
    <row r="12" spans="1:8" ht="11.25" customHeight="1" thickBot="1">
      <c r="A12" s="292"/>
      <c r="B12" s="273"/>
      <c r="C12" s="274"/>
      <c r="D12" s="297"/>
      <c r="E12" s="298"/>
      <c r="F12" s="271"/>
      <c r="G12" s="291"/>
      <c r="H12" s="272"/>
    </row>
    <row r="13" spans="1:8" ht="24" customHeight="1">
      <c r="A13" s="268"/>
      <c r="B13" s="269" t="s">
        <v>87</v>
      </c>
      <c r="C13" s="270"/>
      <c r="D13" s="275" t="s">
        <v>8</v>
      </c>
      <c r="E13" s="276"/>
      <c r="F13" s="281" t="s">
        <v>86</v>
      </c>
      <c r="G13" s="282"/>
      <c r="H13" s="283"/>
    </row>
    <row r="14" spans="1:8" ht="13.5" thickBot="1">
      <c r="A14" s="268"/>
      <c r="B14" s="273"/>
      <c r="C14" s="274"/>
      <c r="D14" s="279" t="s">
        <v>85</v>
      </c>
      <c r="E14" s="280"/>
      <c r="F14" s="263"/>
      <c r="G14" s="215"/>
      <c r="H14" s="264"/>
    </row>
    <row r="15" spans="1:8" ht="26.25" customHeight="1">
      <c r="A15" s="268"/>
      <c r="B15" s="269" t="s">
        <v>88</v>
      </c>
      <c r="C15" s="270"/>
      <c r="D15" s="275">
        <v>29535045.28</v>
      </c>
      <c r="E15" s="276"/>
      <c r="F15" s="281" t="s">
        <v>319</v>
      </c>
      <c r="G15" s="282"/>
      <c r="H15" s="283"/>
    </row>
    <row r="16" spans="1:8" ht="12.75" customHeight="1">
      <c r="A16" s="268"/>
      <c r="B16" s="271"/>
      <c r="C16" s="272"/>
      <c r="D16" s="277" t="s">
        <v>84</v>
      </c>
      <c r="E16" s="278"/>
      <c r="F16" s="263"/>
      <c r="G16" s="215"/>
      <c r="H16" s="264"/>
    </row>
    <row r="17" spans="1:8" ht="13.5" thickBot="1">
      <c r="A17" s="268"/>
      <c r="B17" s="273"/>
      <c r="C17" s="274"/>
      <c r="D17" s="279" t="s">
        <v>85</v>
      </c>
      <c r="E17" s="280"/>
      <c r="F17" s="265"/>
      <c r="G17" s="266"/>
      <c r="H17" s="267"/>
    </row>
    <row r="18" spans="1:8" ht="7.5" customHeight="1">
      <c r="A18" s="6"/>
      <c r="B18" s="9"/>
      <c r="C18" s="259"/>
      <c r="D18" s="260"/>
      <c r="E18" s="261"/>
      <c r="F18" s="262"/>
      <c r="G18" s="9"/>
      <c r="H18" s="9"/>
    </row>
    <row r="19" spans="1:8" ht="12.75" customHeight="1">
      <c r="A19" s="106" t="s">
        <v>115</v>
      </c>
      <c r="B19" s="212" t="s">
        <v>89</v>
      </c>
      <c r="C19" s="212"/>
      <c r="D19" s="212"/>
      <c r="E19" s="212"/>
      <c r="F19" s="212"/>
      <c r="G19" s="212"/>
      <c r="H19" s="212"/>
    </row>
    <row r="20" spans="1:8" ht="12.75">
      <c r="A20" s="6"/>
      <c r="B20" s="248" t="s">
        <v>318</v>
      </c>
      <c r="C20" s="248"/>
      <c r="D20" s="248"/>
      <c r="E20" s="248"/>
      <c r="F20" s="248"/>
      <c r="G20" s="248"/>
      <c r="H20" s="248"/>
    </row>
    <row r="24" spans="1:8" ht="12.75">
      <c r="A24" s="15"/>
      <c r="B24" s="15"/>
      <c r="C24" s="15"/>
      <c r="D24" s="15"/>
      <c r="E24" s="15"/>
      <c r="F24" s="15"/>
      <c r="G24" s="15"/>
      <c r="H24" s="15"/>
    </row>
    <row r="25" ht="12.75">
      <c r="A25" s="1"/>
    </row>
  </sheetData>
  <mergeCells count="36">
    <mergeCell ref="A10:A12"/>
    <mergeCell ref="B10:C12"/>
    <mergeCell ref="D10:E12"/>
    <mergeCell ref="B1:H1"/>
    <mergeCell ref="B3:H3"/>
    <mergeCell ref="A8:A9"/>
    <mergeCell ref="B8:C8"/>
    <mergeCell ref="B9:C9"/>
    <mergeCell ref="D8:E8"/>
    <mergeCell ref="D9:E9"/>
    <mergeCell ref="A6:A7"/>
    <mergeCell ref="B6:J7"/>
    <mergeCell ref="B5:J5"/>
    <mergeCell ref="F15:H15"/>
    <mergeCell ref="F8:H8"/>
    <mergeCell ref="F9:H9"/>
    <mergeCell ref="F10:H10"/>
    <mergeCell ref="F11:H11"/>
    <mergeCell ref="F12:H12"/>
    <mergeCell ref="F14:H14"/>
    <mergeCell ref="F13:H13"/>
    <mergeCell ref="A13:A14"/>
    <mergeCell ref="B13:C14"/>
    <mergeCell ref="D13:E13"/>
    <mergeCell ref="D14:E14"/>
    <mergeCell ref="F16:H16"/>
    <mergeCell ref="F17:H17"/>
    <mergeCell ref="A15:A17"/>
    <mergeCell ref="B15:C17"/>
    <mergeCell ref="D15:E15"/>
    <mergeCell ref="D16:E16"/>
    <mergeCell ref="D17:E17"/>
    <mergeCell ref="B19:H19"/>
    <mergeCell ref="B20:H20"/>
    <mergeCell ref="C18:D18"/>
    <mergeCell ref="E18:F18"/>
  </mergeCells>
  <printOptions/>
  <pageMargins left="0.7480314960629921" right="0.1968503937007874" top="0.1968503937007874" bottom="0.1968503937007874" header="0.5118110236220472" footer="0"/>
  <pageSetup horizontalDpi="600" verticalDpi="600" orientation="portrait" r:id="rId2"/>
  <headerFooter alignWithMargins="0">
    <oddFooter>&amp;C&amp;"Times New Roman,Italic"&amp;8Page 13 of 14 Pages</oddFooter>
  </headerFooter>
  <drawing r:id="rId1"/>
</worksheet>
</file>

<file path=xl/worksheets/sheet14.xml><?xml version="1.0" encoding="utf-8"?>
<worksheet xmlns="http://schemas.openxmlformats.org/spreadsheetml/2006/main" xmlns:r="http://schemas.openxmlformats.org/officeDocument/2006/relationships">
  <sheetPr codeName="Sheet1"/>
  <dimension ref="A1:H16"/>
  <sheetViews>
    <sheetView tabSelected="1" workbookViewId="0" topLeftCell="A1">
      <selection activeCell="B7" sqref="B7:H7"/>
    </sheetView>
  </sheetViews>
  <sheetFormatPr defaultColWidth="9.140625" defaultRowHeight="12.75"/>
  <cols>
    <col min="1" max="1" width="3.140625" style="0" bestFit="1" customWidth="1"/>
    <col min="3" max="3" width="34.7109375" style="0" customWidth="1"/>
    <col min="4" max="4" width="10.7109375" style="0" customWidth="1"/>
    <col min="5" max="5" width="7.57421875" style="0" customWidth="1"/>
    <col min="6" max="6" width="17.7109375" style="0" customWidth="1"/>
    <col min="7" max="7" width="8.28125" style="0" customWidth="1"/>
  </cols>
  <sheetData>
    <row r="1" spans="2:6" ht="18.75">
      <c r="B1" s="243" t="s">
        <v>29</v>
      </c>
      <c r="C1" s="243"/>
      <c r="D1" s="243"/>
      <c r="E1" s="243"/>
      <c r="F1" s="243"/>
    </row>
    <row r="2" spans="2:6" ht="12.75">
      <c r="B2" s="1"/>
      <c r="C2" s="1"/>
      <c r="D2" s="1"/>
      <c r="E2" s="1"/>
      <c r="F2" s="1"/>
    </row>
    <row r="3" spans="2:6" ht="12.75">
      <c r="B3" s="302" t="str">
        <f>page13!B3</f>
        <v>Notes To The Unaudited Results For The 3rd Quarter Ended 31 March 2008</v>
      </c>
      <c r="C3" s="302"/>
      <c r="D3" s="302"/>
      <c r="E3" s="302"/>
      <c r="F3" s="302"/>
    </row>
    <row r="5" spans="1:8" ht="12.75" customHeight="1">
      <c r="A5" s="106" t="s">
        <v>118</v>
      </c>
      <c r="B5" s="198" t="s">
        <v>90</v>
      </c>
      <c r="C5" s="198"/>
      <c r="D5" s="198"/>
      <c r="E5" s="198"/>
      <c r="F5" s="198"/>
      <c r="G5" s="198"/>
      <c r="H5" s="198"/>
    </row>
    <row r="6" spans="1:8" ht="12.75" customHeight="1">
      <c r="A6" s="6"/>
      <c r="B6" s="198" t="s">
        <v>91</v>
      </c>
      <c r="C6" s="198"/>
      <c r="D6" s="198"/>
      <c r="E6" s="198"/>
      <c r="F6" s="198"/>
      <c r="G6" s="198"/>
      <c r="H6" s="198"/>
    </row>
    <row r="7" spans="1:8" ht="30" customHeight="1">
      <c r="A7" s="6"/>
      <c r="B7" s="248" t="s">
        <v>320</v>
      </c>
      <c r="C7" s="248"/>
      <c r="D7" s="248"/>
      <c r="E7" s="248"/>
      <c r="F7" s="248"/>
      <c r="G7" s="248"/>
      <c r="H7" s="248"/>
    </row>
    <row r="8" spans="1:8" ht="9.75" customHeight="1">
      <c r="A8" s="6"/>
      <c r="B8" s="7"/>
      <c r="C8" s="7"/>
      <c r="D8" s="7"/>
      <c r="E8" s="7"/>
      <c r="F8" s="7"/>
      <c r="G8" s="7"/>
      <c r="H8" s="7"/>
    </row>
    <row r="9" spans="2:6" ht="12.75">
      <c r="B9" s="198" t="s">
        <v>78</v>
      </c>
      <c r="C9" s="198"/>
      <c r="D9" s="7"/>
      <c r="E9" s="248"/>
      <c r="F9" s="248"/>
    </row>
    <row r="10" spans="2:6" ht="12.75">
      <c r="B10" s="249" t="s">
        <v>79</v>
      </c>
      <c r="C10" s="249"/>
      <c r="D10" s="14">
        <v>525968572</v>
      </c>
      <c r="E10" s="248"/>
      <c r="F10" s="248"/>
    </row>
    <row r="11" spans="2:6" ht="12.75">
      <c r="B11" s="249" t="s">
        <v>80</v>
      </c>
      <c r="C11" s="249"/>
      <c r="D11" s="101" t="s">
        <v>70</v>
      </c>
      <c r="E11" s="248"/>
      <c r="F11" s="248"/>
    </row>
    <row r="12" spans="2:6" ht="13.5" thickBot="1">
      <c r="B12" s="247" t="s">
        <v>78</v>
      </c>
      <c r="C12" s="247"/>
      <c r="D12" s="102">
        <f>SUM(D10:D11)</f>
        <v>525968572</v>
      </c>
      <c r="E12" s="248"/>
      <c r="F12" s="248"/>
    </row>
    <row r="13" spans="2:6" ht="12.75">
      <c r="B13" s="301"/>
      <c r="C13" s="301"/>
      <c r="D13" s="301"/>
      <c r="E13" s="301"/>
      <c r="F13" s="301"/>
    </row>
    <row r="14" spans="2:6" ht="12.75">
      <c r="B14" s="5"/>
      <c r="C14" s="13"/>
      <c r="D14" s="13"/>
      <c r="E14" s="248"/>
      <c r="F14" s="248"/>
    </row>
    <row r="15" spans="2:6" ht="12.75" customHeight="1">
      <c r="B15" s="247"/>
      <c r="C15" s="247"/>
      <c r="D15" s="247"/>
      <c r="E15" s="7"/>
      <c r="F15" s="7"/>
    </row>
    <row r="16" spans="2:6" ht="12.75">
      <c r="B16" s="248"/>
      <c r="C16" s="248"/>
      <c r="D16" s="248"/>
      <c r="E16" s="248"/>
      <c r="F16" s="248"/>
    </row>
  </sheetData>
  <mergeCells count="17">
    <mergeCell ref="B1:F1"/>
    <mergeCell ref="B3:F3"/>
    <mergeCell ref="B9:C9"/>
    <mergeCell ref="E9:F9"/>
    <mergeCell ref="B6:H6"/>
    <mergeCell ref="B7:H7"/>
    <mergeCell ref="B5:H5"/>
    <mergeCell ref="B10:C10"/>
    <mergeCell ref="E10:F10"/>
    <mergeCell ref="B11:C11"/>
    <mergeCell ref="E11:F11"/>
    <mergeCell ref="B12:C12"/>
    <mergeCell ref="E12:F12"/>
    <mergeCell ref="B16:F16"/>
    <mergeCell ref="B13:F13"/>
    <mergeCell ref="E14:F14"/>
    <mergeCell ref="B15:D15"/>
  </mergeCells>
  <printOptions/>
  <pageMargins left="0.15" right="0.19" top="0.946850394" bottom="0.19685" header="0.511811023622047" footer="0.511811023622047"/>
  <pageSetup horizontalDpi="600" verticalDpi="600" orientation="portrait" paperSize="9" r:id="rId1"/>
  <headerFooter alignWithMargins="0">
    <oddFooter>&amp;C&amp;"Times New Roman,Italic"&amp;8Page 14 of 14 Pages</oddFooter>
  </headerFooter>
</worksheet>
</file>

<file path=xl/worksheets/sheet2.xml><?xml version="1.0" encoding="utf-8"?>
<worksheet xmlns="http://schemas.openxmlformats.org/spreadsheetml/2006/main" xmlns:r="http://schemas.openxmlformats.org/officeDocument/2006/relationships">
  <sheetPr codeName="Sheet11">
    <pageSetUpPr fitToPage="1"/>
  </sheetPr>
  <dimension ref="A1:P80"/>
  <sheetViews>
    <sheetView zoomScale="120" zoomScaleNormal="120" workbookViewId="0" topLeftCell="A29">
      <selection activeCell="N9" sqref="N9"/>
    </sheetView>
  </sheetViews>
  <sheetFormatPr defaultColWidth="9.140625" defaultRowHeight="12.75"/>
  <cols>
    <col min="1" max="1" width="3.421875" style="127" customWidth="1"/>
    <col min="2" max="2" width="2.28125" style="145" bestFit="1" customWidth="1"/>
    <col min="3" max="3" width="2.8515625" style="127" customWidth="1"/>
    <col min="4" max="4" width="2.140625" style="127" customWidth="1"/>
    <col min="5" max="7" width="9.140625" style="127" customWidth="1"/>
    <col min="8" max="9" width="9.140625" style="142" customWidth="1"/>
    <col min="10" max="10" width="1.7109375" style="142" customWidth="1"/>
    <col min="11" max="11" width="15.28125" style="143" customWidth="1"/>
    <col min="12" max="13" width="1.7109375" style="142" customWidth="1"/>
    <col min="14" max="14" width="17.00390625" style="143" customWidth="1"/>
    <col min="15" max="15" width="1.57421875" style="127" customWidth="1"/>
    <col min="16" max="16384" width="9.140625" style="127" customWidth="1"/>
  </cols>
  <sheetData>
    <row r="1" spans="1:14" ht="20.25">
      <c r="A1" s="125"/>
      <c r="B1" s="230" t="s">
        <v>192</v>
      </c>
      <c r="C1" s="230"/>
      <c r="D1" s="230"/>
      <c r="E1" s="230"/>
      <c r="F1" s="230"/>
      <c r="G1" s="230"/>
      <c r="H1" s="230"/>
      <c r="I1" s="230"/>
      <c r="J1" s="230"/>
      <c r="K1" s="230"/>
      <c r="L1" s="230"/>
      <c r="M1" s="230"/>
      <c r="N1" s="230"/>
    </row>
    <row r="2" ht="8.25" customHeight="1">
      <c r="B2" s="127"/>
    </row>
    <row r="3" spans="1:14" ht="15.75">
      <c r="A3" s="125"/>
      <c r="B3" s="231" t="s">
        <v>156</v>
      </c>
      <c r="C3" s="231"/>
      <c r="D3" s="231"/>
      <c r="E3" s="231"/>
      <c r="F3" s="231"/>
      <c r="G3" s="231"/>
      <c r="H3" s="231"/>
      <c r="I3" s="231"/>
      <c r="J3" s="231"/>
      <c r="K3" s="231"/>
      <c r="L3" s="231"/>
      <c r="M3" s="231"/>
      <c r="N3" s="231"/>
    </row>
    <row r="4" spans="1:14" ht="7.5" customHeight="1">
      <c r="A4" s="125"/>
      <c r="B4" s="126"/>
      <c r="C4" s="126"/>
      <c r="D4" s="126"/>
      <c r="E4" s="126"/>
      <c r="F4" s="126"/>
      <c r="G4" s="126"/>
      <c r="H4" s="144"/>
      <c r="I4" s="144"/>
      <c r="J4" s="144"/>
      <c r="K4" s="144"/>
      <c r="L4" s="144"/>
      <c r="M4" s="144"/>
      <c r="N4" s="144"/>
    </row>
    <row r="5" spans="1:14" ht="15.75">
      <c r="A5" s="125"/>
      <c r="B5" s="231" t="s">
        <v>301</v>
      </c>
      <c r="C5" s="231"/>
      <c r="D5" s="231"/>
      <c r="E5" s="231"/>
      <c r="F5" s="231"/>
      <c r="G5" s="231"/>
      <c r="H5" s="231"/>
      <c r="I5" s="231"/>
      <c r="J5" s="231"/>
      <c r="K5" s="231"/>
      <c r="L5" s="231"/>
      <c r="M5" s="231"/>
      <c r="N5" s="231"/>
    </row>
    <row r="6" ht="6" customHeight="1"/>
    <row r="7" ht="3.75" customHeight="1"/>
    <row r="8" spans="11:14" ht="15.75">
      <c r="K8" s="144" t="s">
        <v>157</v>
      </c>
      <c r="N8" s="144" t="s">
        <v>157</v>
      </c>
    </row>
    <row r="9" spans="9:14" ht="15.75">
      <c r="I9" s="144" t="s">
        <v>191</v>
      </c>
      <c r="J9" s="146"/>
      <c r="K9" s="177" t="s">
        <v>302</v>
      </c>
      <c r="L9" s="147"/>
      <c r="M9" s="147"/>
      <c r="N9" s="177" t="s">
        <v>266</v>
      </c>
    </row>
    <row r="10" spans="11:14" ht="15.75">
      <c r="K10" s="144" t="s">
        <v>12</v>
      </c>
      <c r="N10" s="144" t="s">
        <v>12</v>
      </c>
    </row>
    <row r="11" spans="11:14" ht="6" customHeight="1">
      <c r="K11" s="144"/>
      <c r="N11" s="144"/>
    </row>
    <row r="12" spans="1:14" ht="15.75">
      <c r="A12" s="148"/>
      <c r="B12" s="149" t="s">
        <v>158</v>
      </c>
      <c r="K12" s="164"/>
      <c r="L12" s="164"/>
      <c r="M12" s="164"/>
      <c r="N12" s="164"/>
    </row>
    <row r="13" spans="1:14" ht="6" customHeight="1">
      <c r="A13" s="148"/>
      <c r="B13" s="149"/>
      <c r="K13" s="164"/>
      <c r="L13" s="164"/>
      <c r="M13" s="164"/>
      <c r="N13" s="164"/>
    </row>
    <row r="14" spans="1:14" ht="15.75">
      <c r="A14" s="148"/>
      <c r="B14" s="149" t="s">
        <v>159</v>
      </c>
      <c r="K14" s="164"/>
      <c r="L14" s="164"/>
      <c r="M14" s="164"/>
      <c r="N14" s="164"/>
    </row>
    <row r="15" spans="1:14" ht="15.75">
      <c r="A15" s="148"/>
      <c r="B15" s="145" t="s">
        <v>13</v>
      </c>
      <c r="K15" s="164">
        <f>73713+31794-778</f>
        <v>104729</v>
      </c>
      <c r="L15" s="164"/>
      <c r="M15" s="164"/>
      <c r="N15" s="164">
        <v>108518</v>
      </c>
    </row>
    <row r="16" spans="1:14" ht="15.75">
      <c r="A16" s="148"/>
      <c r="B16" s="145" t="s">
        <v>270</v>
      </c>
      <c r="K16" s="164">
        <v>778</v>
      </c>
      <c r="L16" s="164"/>
      <c r="M16" s="164"/>
      <c r="N16" s="164">
        <v>1316</v>
      </c>
    </row>
    <row r="17" spans="1:14" ht="15.75">
      <c r="A17" s="148"/>
      <c r="B17" s="145" t="s">
        <v>234</v>
      </c>
      <c r="K17" s="164">
        <v>1175</v>
      </c>
      <c r="L17" s="164"/>
      <c r="M17" s="164"/>
      <c r="N17" s="164">
        <v>1157</v>
      </c>
    </row>
    <row r="18" spans="1:14" ht="15.75">
      <c r="A18" s="148"/>
      <c r="B18" s="145" t="s">
        <v>235</v>
      </c>
      <c r="K18" s="164">
        <v>619038</v>
      </c>
      <c r="L18" s="164"/>
      <c r="M18" s="164"/>
      <c r="N18" s="164">
        <v>619038</v>
      </c>
    </row>
    <row r="19" spans="1:14" ht="3" customHeight="1">
      <c r="A19" s="150"/>
      <c r="B19" s="151"/>
      <c r="C19" s="142"/>
      <c r="D19" s="142"/>
      <c r="E19" s="142"/>
      <c r="F19" s="142"/>
      <c r="G19" s="142"/>
      <c r="K19" s="171"/>
      <c r="L19" s="164"/>
      <c r="M19" s="164"/>
      <c r="N19" s="171"/>
    </row>
    <row r="20" spans="1:14" ht="3" customHeight="1">
      <c r="A20" s="150"/>
      <c r="B20" s="151"/>
      <c r="C20" s="142"/>
      <c r="D20" s="142"/>
      <c r="E20" s="142"/>
      <c r="F20" s="142"/>
      <c r="G20" s="142"/>
      <c r="K20" s="164"/>
      <c r="L20" s="164"/>
      <c r="M20" s="164"/>
      <c r="N20" s="164"/>
    </row>
    <row r="21" spans="1:14" ht="15.75">
      <c r="A21" s="153"/>
      <c r="B21" s="151"/>
      <c r="C21" s="142"/>
      <c r="D21" s="142"/>
      <c r="E21" s="142"/>
      <c r="F21" s="142"/>
      <c r="G21" s="142"/>
      <c r="K21" s="164">
        <f>SUM(K14:K20)</f>
        <v>725720</v>
      </c>
      <c r="L21" s="164"/>
      <c r="M21" s="164"/>
      <c r="N21" s="164">
        <f>SUM(N14:N20)</f>
        <v>730029</v>
      </c>
    </row>
    <row r="22" spans="1:14" ht="3" customHeight="1">
      <c r="A22" s="150"/>
      <c r="B22" s="151"/>
      <c r="C22" s="142"/>
      <c r="D22" s="142"/>
      <c r="E22" s="142"/>
      <c r="F22" s="142"/>
      <c r="G22" s="142"/>
      <c r="K22" s="171"/>
      <c r="L22" s="164"/>
      <c r="M22" s="164"/>
      <c r="N22" s="171"/>
    </row>
    <row r="23" spans="1:14" ht="3" customHeight="1">
      <c r="A23" s="150"/>
      <c r="B23" s="151"/>
      <c r="C23" s="142"/>
      <c r="D23" s="142"/>
      <c r="E23" s="142"/>
      <c r="F23" s="142"/>
      <c r="G23" s="142"/>
      <c r="K23" s="164"/>
      <c r="L23" s="164"/>
      <c r="M23" s="164"/>
      <c r="N23" s="164"/>
    </row>
    <row r="24" spans="1:14" ht="15.75">
      <c r="A24" s="148"/>
      <c r="B24" s="149" t="s">
        <v>160</v>
      </c>
      <c r="K24" s="164"/>
      <c r="L24" s="164"/>
      <c r="M24" s="164"/>
      <c r="N24" s="164"/>
    </row>
    <row r="25" spans="1:14" ht="15.75">
      <c r="A25" s="148"/>
      <c r="B25" s="145" t="s">
        <v>133</v>
      </c>
      <c r="K25" s="164">
        <v>92</v>
      </c>
      <c r="L25" s="164"/>
      <c r="M25" s="164"/>
      <c r="N25" s="164">
        <v>63</v>
      </c>
    </row>
    <row r="26" spans="1:14" ht="15.75">
      <c r="A26" s="148"/>
      <c r="B26" s="145" t="s">
        <v>161</v>
      </c>
      <c r="K26" s="164">
        <v>63441</v>
      </c>
      <c r="L26" s="164"/>
      <c r="M26" s="164"/>
      <c r="N26" s="164">
        <v>30830</v>
      </c>
    </row>
    <row r="27" spans="1:14" ht="15.75">
      <c r="A27" s="148"/>
      <c r="B27" s="145" t="s">
        <v>16</v>
      </c>
      <c r="K27" s="164">
        <v>272770</v>
      </c>
      <c r="L27" s="164"/>
      <c r="M27" s="164"/>
      <c r="N27" s="164">
        <v>302949</v>
      </c>
    </row>
    <row r="28" spans="1:14" ht="15.75">
      <c r="A28" s="148"/>
      <c r="B28" s="145" t="s">
        <v>249</v>
      </c>
      <c r="K28" s="164">
        <v>17</v>
      </c>
      <c r="L28" s="164"/>
      <c r="M28" s="164"/>
      <c r="N28" s="164">
        <v>0</v>
      </c>
    </row>
    <row r="29" spans="1:14" ht="15.75">
      <c r="A29" s="148"/>
      <c r="B29" s="145" t="s">
        <v>17</v>
      </c>
      <c r="K29" s="164">
        <f>3896+2582</f>
        <v>6478</v>
      </c>
      <c r="L29" s="164"/>
      <c r="M29" s="164"/>
      <c r="N29" s="164">
        <f>1935+2738</f>
        <v>4673</v>
      </c>
    </row>
    <row r="30" spans="1:14" ht="3" customHeight="1">
      <c r="A30" s="150"/>
      <c r="B30" s="151"/>
      <c r="C30" s="142"/>
      <c r="D30" s="142"/>
      <c r="E30" s="142"/>
      <c r="F30" s="142"/>
      <c r="G30" s="142"/>
      <c r="K30" s="171"/>
      <c r="L30" s="164"/>
      <c r="M30" s="164"/>
      <c r="N30" s="171"/>
    </row>
    <row r="31" spans="1:14" ht="3" customHeight="1">
      <c r="A31" s="150"/>
      <c r="B31" s="151"/>
      <c r="C31" s="142"/>
      <c r="D31" s="142"/>
      <c r="E31" s="142"/>
      <c r="F31" s="142"/>
      <c r="G31" s="142"/>
      <c r="K31" s="164"/>
      <c r="L31" s="164"/>
      <c r="M31" s="164"/>
      <c r="N31" s="164"/>
    </row>
    <row r="32" spans="1:14" ht="15.75">
      <c r="A32" s="148"/>
      <c r="K32" s="164">
        <f>SUM(K25:K31)</f>
        <v>342798</v>
      </c>
      <c r="L32" s="164"/>
      <c r="M32" s="164"/>
      <c r="N32" s="164">
        <f>SUM(N25:N31)</f>
        <v>338515</v>
      </c>
    </row>
    <row r="33" spans="1:14" ht="3" customHeight="1">
      <c r="A33" s="150"/>
      <c r="B33" s="151"/>
      <c r="C33" s="142"/>
      <c r="D33" s="142"/>
      <c r="E33" s="142"/>
      <c r="F33" s="142"/>
      <c r="G33" s="142"/>
      <c r="K33" s="171"/>
      <c r="L33" s="164"/>
      <c r="M33" s="164"/>
      <c r="N33" s="171"/>
    </row>
    <row r="34" spans="1:14" ht="6.75" customHeight="1" thickBot="1">
      <c r="A34" s="150"/>
      <c r="B34" s="151"/>
      <c r="C34" s="142"/>
      <c r="D34" s="142"/>
      <c r="E34" s="142"/>
      <c r="F34" s="142"/>
      <c r="G34" s="142"/>
      <c r="K34" s="172"/>
      <c r="L34" s="164"/>
      <c r="M34" s="164"/>
      <c r="N34" s="173"/>
    </row>
    <row r="35" spans="1:14" s="142" customFormat="1" ht="3" customHeight="1">
      <c r="A35" s="150"/>
      <c r="B35" s="151"/>
      <c r="K35" s="172"/>
      <c r="L35" s="164"/>
      <c r="M35" s="164"/>
      <c r="N35" s="172"/>
    </row>
    <row r="36" spans="1:14" s="138" customFormat="1" ht="15.75">
      <c r="A36" s="148"/>
      <c r="B36" s="149" t="s">
        <v>162</v>
      </c>
      <c r="H36" s="152"/>
      <c r="I36" s="152"/>
      <c r="J36" s="152"/>
      <c r="K36" s="174">
        <f>+K32+K21</f>
        <v>1068518</v>
      </c>
      <c r="L36" s="174"/>
      <c r="M36" s="174"/>
      <c r="N36" s="174">
        <f>+N32+N21</f>
        <v>1068544</v>
      </c>
    </row>
    <row r="37" spans="1:14" s="142" customFormat="1" ht="3" customHeight="1" thickBot="1">
      <c r="A37" s="150"/>
      <c r="B37" s="151"/>
      <c r="K37" s="175"/>
      <c r="L37" s="164"/>
      <c r="M37" s="164"/>
      <c r="N37" s="175"/>
    </row>
    <row r="38" spans="1:14" s="142" customFormat="1" ht="6" customHeight="1" thickTop="1">
      <c r="A38" s="150"/>
      <c r="B38" s="151"/>
      <c r="K38" s="164"/>
      <c r="L38" s="164"/>
      <c r="M38" s="164"/>
      <c r="N38" s="164"/>
    </row>
    <row r="39" spans="1:14" ht="15.75">
      <c r="A39" s="148"/>
      <c r="B39" s="149" t="s">
        <v>163</v>
      </c>
      <c r="K39" s="164"/>
      <c r="L39" s="164"/>
      <c r="M39" s="164"/>
      <c r="N39" s="164"/>
    </row>
    <row r="40" spans="1:14" ht="15.75">
      <c r="A40" s="148"/>
      <c r="B40" s="149" t="s">
        <v>164</v>
      </c>
      <c r="K40" s="164"/>
      <c r="L40" s="164"/>
      <c r="M40" s="164"/>
      <c r="N40" s="164"/>
    </row>
    <row r="41" spans="1:14" ht="15.75">
      <c r="A41" s="148"/>
      <c r="B41" s="145" t="s">
        <v>165</v>
      </c>
      <c r="K41" s="164">
        <v>525969</v>
      </c>
      <c r="L41" s="164"/>
      <c r="M41" s="164"/>
      <c r="N41" s="164">
        <v>525969</v>
      </c>
    </row>
    <row r="42" spans="1:14" ht="15.75">
      <c r="A42" s="148"/>
      <c r="B42" s="145" t="s">
        <v>23</v>
      </c>
      <c r="K42" s="164">
        <f>114931-716-8014+7188</f>
        <v>113389</v>
      </c>
      <c r="L42" s="164"/>
      <c r="M42" s="164"/>
      <c r="N42" s="164">
        <f>1186930-1259-1082602+7188</f>
        <v>110257</v>
      </c>
    </row>
    <row r="43" spans="1:14" s="142" customFormat="1" ht="3" customHeight="1">
      <c r="A43" s="150"/>
      <c r="B43" s="151"/>
      <c r="K43" s="171"/>
      <c r="L43" s="164"/>
      <c r="M43" s="164"/>
      <c r="N43" s="171"/>
    </row>
    <row r="44" spans="1:14" s="142" customFormat="1" ht="3" customHeight="1">
      <c r="A44" s="150"/>
      <c r="B44" s="151"/>
      <c r="K44" s="164"/>
      <c r="L44" s="164"/>
      <c r="M44" s="164"/>
      <c r="N44" s="164"/>
    </row>
    <row r="45" spans="1:14" ht="15.75">
      <c r="A45" s="150"/>
      <c r="B45" s="151"/>
      <c r="C45" s="142"/>
      <c r="D45" s="142"/>
      <c r="E45" s="142"/>
      <c r="F45" s="142"/>
      <c r="G45" s="142"/>
      <c r="K45" s="164">
        <f>SUM(K41:K44)</f>
        <v>639358</v>
      </c>
      <c r="L45" s="164"/>
      <c r="M45" s="164"/>
      <c r="N45" s="164">
        <f>SUM(N41:N44)</f>
        <v>636226</v>
      </c>
    </row>
    <row r="46" spans="1:16" ht="15.75">
      <c r="A46" s="148"/>
      <c r="B46" s="149" t="s">
        <v>155</v>
      </c>
      <c r="K46" s="164">
        <v>95096</v>
      </c>
      <c r="L46" s="164"/>
      <c r="M46" s="164"/>
      <c r="N46" s="164">
        <v>96538</v>
      </c>
      <c r="P46" s="188"/>
    </row>
    <row r="47" spans="1:14" ht="3" customHeight="1" thickBot="1">
      <c r="A47" s="150"/>
      <c r="B47" s="151"/>
      <c r="C47" s="142"/>
      <c r="D47" s="142"/>
      <c r="E47" s="142"/>
      <c r="F47" s="142"/>
      <c r="G47" s="142"/>
      <c r="K47" s="176"/>
      <c r="L47" s="164"/>
      <c r="M47" s="164"/>
      <c r="N47" s="176"/>
    </row>
    <row r="48" spans="1:14" ht="3" customHeight="1">
      <c r="A48" s="150"/>
      <c r="B48" s="151"/>
      <c r="C48" s="142"/>
      <c r="D48" s="142"/>
      <c r="E48" s="142"/>
      <c r="F48" s="142"/>
      <c r="G48" s="142"/>
      <c r="K48" s="164"/>
      <c r="L48" s="164"/>
      <c r="M48" s="164"/>
      <c r="N48" s="164"/>
    </row>
    <row r="49" spans="1:14" ht="15.75">
      <c r="A49" s="148"/>
      <c r="B49" s="149" t="s">
        <v>166</v>
      </c>
      <c r="K49" s="164">
        <f>SUM(K45:K48)</f>
        <v>734454</v>
      </c>
      <c r="L49" s="164"/>
      <c r="M49" s="164"/>
      <c r="N49" s="164">
        <f>SUM(N45:N48)</f>
        <v>732764</v>
      </c>
    </row>
    <row r="50" spans="1:14" ht="3" customHeight="1" thickBot="1">
      <c r="A50" s="150"/>
      <c r="B50" s="151"/>
      <c r="C50" s="142"/>
      <c r="D50" s="142"/>
      <c r="E50" s="142"/>
      <c r="F50" s="142"/>
      <c r="G50" s="142"/>
      <c r="K50" s="176"/>
      <c r="L50" s="164"/>
      <c r="M50" s="164"/>
      <c r="N50" s="176"/>
    </row>
    <row r="51" spans="1:14" ht="3" customHeight="1">
      <c r="A51" s="150"/>
      <c r="B51" s="151"/>
      <c r="C51" s="142"/>
      <c r="D51" s="142"/>
      <c r="E51" s="142"/>
      <c r="F51" s="142"/>
      <c r="G51" s="142"/>
      <c r="K51" s="164"/>
      <c r="L51" s="164"/>
      <c r="M51" s="164"/>
      <c r="N51" s="164"/>
    </row>
    <row r="52" spans="1:14" ht="15.75">
      <c r="A52" s="148"/>
      <c r="B52" s="149" t="s">
        <v>167</v>
      </c>
      <c r="K52" s="164"/>
      <c r="L52" s="164"/>
      <c r="M52" s="164"/>
      <c r="N52" s="164"/>
    </row>
    <row r="53" spans="1:14" ht="15.75">
      <c r="A53" s="148"/>
      <c r="B53" s="145" t="s">
        <v>169</v>
      </c>
      <c r="K53" s="164">
        <v>93446</v>
      </c>
      <c r="L53" s="164"/>
      <c r="M53" s="164"/>
      <c r="N53" s="164">
        <v>93446</v>
      </c>
    </row>
    <row r="54" spans="1:14" ht="3" customHeight="1">
      <c r="A54" s="150"/>
      <c r="B54" s="151"/>
      <c r="C54" s="142"/>
      <c r="D54" s="142"/>
      <c r="E54" s="142"/>
      <c r="F54" s="142"/>
      <c r="G54" s="142"/>
      <c r="K54" s="171"/>
      <c r="L54" s="164"/>
      <c r="M54" s="164"/>
      <c r="N54" s="171"/>
    </row>
    <row r="55" spans="1:14" ht="3" customHeight="1">
      <c r="A55" s="150"/>
      <c r="B55" s="151"/>
      <c r="C55" s="142"/>
      <c r="D55" s="142"/>
      <c r="E55" s="142"/>
      <c r="F55" s="142"/>
      <c r="G55" s="142"/>
      <c r="K55" s="164"/>
      <c r="L55" s="164"/>
      <c r="M55" s="164"/>
      <c r="N55" s="164"/>
    </row>
    <row r="56" spans="1:14" ht="15.75">
      <c r="A56" s="148"/>
      <c r="B56" s="149"/>
      <c r="K56" s="164">
        <f>SUM(K53:K55)</f>
        <v>93446</v>
      </c>
      <c r="L56" s="164"/>
      <c r="M56" s="164"/>
      <c r="N56" s="164">
        <f>SUM(N53:N55)</f>
        <v>93446</v>
      </c>
    </row>
    <row r="57" spans="1:14" ht="3" customHeight="1">
      <c r="A57" s="150"/>
      <c r="B57" s="151"/>
      <c r="C57" s="142"/>
      <c r="D57" s="142"/>
      <c r="E57" s="142"/>
      <c r="F57" s="142"/>
      <c r="G57" s="142"/>
      <c r="K57" s="171"/>
      <c r="L57" s="164"/>
      <c r="M57" s="164"/>
      <c r="N57" s="171"/>
    </row>
    <row r="58" spans="1:14" ht="3" customHeight="1">
      <c r="A58" s="150"/>
      <c r="B58" s="151"/>
      <c r="C58" s="142"/>
      <c r="D58" s="142"/>
      <c r="E58" s="142"/>
      <c r="F58" s="142"/>
      <c r="G58" s="142"/>
      <c r="K58" s="164"/>
      <c r="L58" s="164"/>
      <c r="M58" s="164"/>
      <c r="N58" s="164"/>
    </row>
    <row r="59" spans="1:14" ht="15.75">
      <c r="A59" s="148"/>
      <c r="B59" s="149" t="s">
        <v>170</v>
      </c>
      <c r="K59" s="164"/>
      <c r="L59" s="164"/>
      <c r="M59" s="164"/>
      <c r="N59" s="164"/>
    </row>
    <row r="60" spans="1:14" ht="15.75">
      <c r="A60" s="148"/>
      <c r="B60" s="145" t="s">
        <v>168</v>
      </c>
      <c r="K60" s="164">
        <v>61315</v>
      </c>
      <c r="L60" s="164"/>
      <c r="M60" s="164"/>
      <c r="N60" s="164">
        <v>68577</v>
      </c>
    </row>
    <row r="61" spans="1:14" ht="15.75">
      <c r="A61" s="148"/>
      <c r="B61" s="145" t="s">
        <v>262</v>
      </c>
      <c r="K61" s="164">
        <v>5550</v>
      </c>
      <c r="L61" s="164"/>
      <c r="M61" s="164"/>
      <c r="N61" s="164">
        <v>3105</v>
      </c>
    </row>
    <row r="62" spans="1:14" ht="15.75">
      <c r="A62" s="148"/>
      <c r="B62" s="145" t="s">
        <v>19</v>
      </c>
      <c r="K62" s="164">
        <v>72603</v>
      </c>
      <c r="L62" s="164"/>
      <c r="M62" s="164"/>
      <c r="N62" s="164">
        <v>32890</v>
      </c>
    </row>
    <row r="63" spans="1:14" ht="15.75">
      <c r="A63" s="148"/>
      <c r="B63" s="145" t="s">
        <v>20</v>
      </c>
      <c r="K63" s="164">
        <v>75979</v>
      </c>
      <c r="L63" s="164"/>
      <c r="M63" s="164"/>
      <c r="N63" s="164">
        <v>112591</v>
      </c>
    </row>
    <row r="64" spans="1:14" ht="15.75">
      <c r="A64" s="148"/>
      <c r="B64" s="145" t="s">
        <v>237</v>
      </c>
      <c r="K64" s="164">
        <v>25171</v>
      </c>
      <c r="L64" s="164"/>
      <c r="M64" s="164"/>
      <c r="N64" s="164">
        <v>25171</v>
      </c>
    </row>
    <row r="65" spans="1:14" ht="3" customHeight="1">
      <c r="A65" s="150"/>
      <c r="B65" s="151"/>
      <c r="C65" s="142"/>
      <c r="D65" s="142"/>
      <c r="E65" s="142"/>
      <c r="F65" s="142"/>
      <c r="G65" s="142"/>
      <c r="K65" s="171"/>
      <c r="L65" s="164"/>
      <c r="M65" s="164"/>
      <c r="N65" s="171"/>
    </row>
    <row r="66" spans="1:14" ht="3" customHeight="1">
      <c r="A66" s="150"/>
      <c r="B66" s="151"/>
      <c r="C66" s="142"/>
      <c r="D66" s="142"/>
      <c r="E66" s="142"/>
      <c r="F66" s="142"/>
      <c r="G66" s="142"/>
      <c r="K66" s="164"/>
      <c r="L66" s="164"/>
      <c r="M66" s="164"/>
      <c r="N66" s="164"/>
    </row>
    <row r="67" spans="1:14" ht="15.75">
      <c r="A67" s="148"/>
      <c r="B67" s="149"/>
      <c r="K67" s="164">
        <f>SUM(K60:K66)</f>
        <v>240618</v>
      </c>
      <c r="L67" s="164"/>
      <c r="M67" s="164"/>
      <c r="N67" s="164">
        <f>SUM(N60:N66)</f>
        <v>242334</v>
      </c>
    </row>
    <row r="68" spans="1:14" ht="3" customHeight="1">
      <c r="A68" s="150"/>
      <c r="B68" s="151"/>
      <c r="C68" s="142"/>
      <c r="D68" s="142"/>
      <c r="E68" s="142"/>
      <c r="F68" s="142"/>
      <c r="G68" s="142"/>
      <c r="K68" s="171"/>
      <c r="L68" s="164"/>
      <c r="M68" s="164"/>
      <c r="N68" s="171"/>
    </row>
    <row r="69" spans="1:14" ht="3" customHeight="1" thickBot="1">
      <c r="A69" s="150"/>
      <c r="B69" s="151"/>
      <c r="C69" s="142"/>
      <c r="D69" s="142"/>
      <c r="E69" s="142"/>
      <c r="F69" s="142"/>
      <c r="G69" s="142"/>
      <c r="K69" s="176"/>
      <c r="L69" s="164"/>
      <c r="M69" s="164"/>
      <c r="N69" s="176"/>
    </row>
    <row r="70" spans="1:14" ht="3" customHeight="1">
      <c r="A70" s="150"/>
      <c r="B70" s="151"/>
      <c r="C70" s="142"/>
      <c r="D70" s="142"/>
      <c r="E70" s="142"/>
      <c r="F70" s="142"/>
      <c r="G70" s="142"/>
      <c r="K70" s="164"/>
      <c r="L70" s="164"/>
      <c r="M70" s="164"/>
      <c r="N70" s="164"/>
    </row>
    <row r="71" spans="1:14" ht="15.75">
      <c r="A71" s="148"/>
      <c r="B71" s="149" t="s">
        <v>171</v>
      </c>
      <c r="K71" s="164">
        <f>+K67+K56</f>
        <v>334064</v>
      </c>
      <c r="L71" s="164"/>
      <c r="M71" s="164"/>
      <c r="N71" s="164">
        <f>+N67+N56</f>
        <v>335780</v>
      </c>
    </row>
    <row r="72" spans="1:14" ht="3" customHeight="1" thickBot="1">
      <c r="A72" s="150"/>
      <c r="B72" s="151"/>
      <c r="C72" s="142"/>
      <c r="D72" s="142"/>
      <c r="E72" s="142"/>
      <c r="F72" s="142"/>
      <c r="G72" s="142"/>
      <c r="K72" s="176"/>
      <c r="L72" s="164"/>
      <c r="M72" s="164"/>
      <c r="N72" s="176"/>
    </row>
    <row r="73" spans="1:14" ht="15.75">
      <c r="A73" s="150"/>
      <c r="B73" s="151"/>
      <c r="C73" s="142"/>
      <c r="D73" s="142"/>
      <c r="E73" s="142"/>
      <c r="F73" s="142"/>
      <c r="G73" s="142"/>
      <c r="K73" s="171"/>
      <c r="L73" s="164"/>
      <c r="M73" s="164"/>
      <c r="N73" s="171"/>
    </row>
    <row r="74" spans="1:14" ht="3" customHeight="1">
      <c r="A74" s="150"/>
      <c r="B74" s="151"/>
      <c r="C74" s="142"/>
      <c r="D74" s="142"/>
      <c r="E74" s="142"/>
      <c r="F74" s="142"/>
      <c r="G74" s="142"/>
      <c r="K74" s="172"/>
      <c r="L74" s="164"/>
      <c r="M74" s="164"/>
      <c r="N74" s="172"/>
    </row>
    <row r="75" spans="1:14" s="138" customFormat="1" ht="15.75">
      <c r="A75" s="148"/>
      <c r="B75" s="149" t="s">
        <v>172</v>
      </c>
      <c r="H75" s="152"/>
      <c r="I75" s="152"/>
      <c r="J75" s="152"/>
      <c r="K75" s="174">
        <f>+K71+K49</f>
        <v>1068518</v>
      </c>
      <c r="L75" s="174"/>
      <c r="M75" s="174"/>
      <c r="N75" s="174">
        <f>+N71+N49</f>
        <v>1068544</v>
      </c>
    </row>
    <row r="76" spans="1:14" ht="3" customHeight="1" thickBot="1">
      <c r="A76" s="150"/>
      <c r="B76" s="151"/>
      <c r="C76" s="142"/>
      <c r="D76" s="142"/>
      <c r="E76" s="142"/>
      <c r="F76" s="142"/>
      <c r="G76" s="142"/>
      <c r="K76" s="175"/>
      <c r="L76" s="164"/>
      <c r="M76" s="164"/>
      <c r="N76" s="175"/>
    </row>
    <row r="77" spans="1:14" ht="3" customHeight="1" thickTop="1">
      <c r="A77" s="150"/>
      <c r="B77" s="151"/>
      <c r="C77" s="142"/>
      <c r="D77" s="142"/>
      <c r="E77" s="142"/>
      <c r="F77" s="142"/>
      <c r="G77" s="142"/>
      <c r="K77" s="164"/>
      <c r="L77" s="164"/>
      <c r="M77" s="164"/>
      <c r="N77" s="164"/>
    </row>
    <row r="78" spans="11:14" ht="15.75">
      <c r="K78" s="164"/>
      <c r="L78" s="164"/>
      <c r="M78" s="164"/>
      <c r="N78" s="164"/>
    </row>
    <row r="79" spans="1:14" ht="48" customHeight="1">
      <c r="A79" s="138"/>
      <c r="B79" s="228" t="s">
        <v>271</v>
      </c>
      <c r="C79" s="229"/>
      <c r="D79" s="229"/>
      <c r="E79" s="229"/>
      <c r="F79" s="229"/>
      <c r="G79" s="229"/>
      <c r="H79" s="229"/>
      <c r="I79" s="229"/>
      <c r="J79" s="229"/>
      <c r="K79" s="229"/>
      <c r="L79" s="229"/>
      <c r="M79" s="229"/>
      <c r="N79" s="229"/>
    </row>
    <row r="80" spans="1:2" ht="15.75">
      <c r="A80" s="138"/>
      <c r="B80" s="138"/>
    </row>
  </sheetData>
  <mergeCells count="4">
    <mergeCell ref="B1:N1"/>
    <mergeCell ref="B3:N3"/>
    <mergeCell ref="B5:N5"/>
    <mergeCell ref="B79:N79"/>
  </mergeCells>
  <printOptions/>
  <pageMargins left="0.748031496" right="0.446850394" top="0.696850394" bottom="0.393700787401575" header="0.511811023622047" footer="0"/>
  <pageSetup fitToHeight="1" fitToWidth="1" horizontalDpi="600" verticalDpi="600" orientation="portrait" scale="85" r:id="rId1"/>
  <headerFooter alignWithMargins="0">
    <oddFooter>&amp;C&amp;"Times New Roman,Italic"&amp;8Page 2 of 14 Pages</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S44"/>
  <sheetViews>
    <sheetView workbookViewId="0" topLeftCell="D11">
      <pane ySplit="1170" topLeftCell="BM34" activePane="bottomLeft" state="split"/>
      <selection pane="topLeft" activeCell="A19" sqref="A19"/>
      <selection pane="bottomLeft" activeCell="S40" sqref="S40"/>
    </sheetView>
  </sheetViews>
  <sheetFormatPr defaultColWidth="9.140625" defaultRowHeight="12.75"/>
  <cols>
    <col min="1" max="1" width="1.7109375" style="155" customWidth="1"/>
    <col min="2" max="2" width="2.140625" style="155" customWidth="1"/>
    <col min="3" max="3" width="35.00390625" style="155" customWidth="1"/>
    <col min="4" max="4" width="0.85546875" style="155" customWidth="1"/>
    <col min="5" max="5" width="11.57421875" style="156" customWidth="1"/>
    <col min="6" max="6" width="0.85546875" style="155" customWidth="1"/>
    <col min="7" max="7" width="12.421875" style="156" customWidth="1"/>
    <col min="8" max="8" width="0.85546875" style="155" customWidth="1"/>
    <col min="9" max="9" width="14.57421875" style="184" customWidth="1"/>
    <col min="10" max="10" width="1.28515625" style="184" customWidth="1"/>
    <col min="11" max="11" width="14.57421875" style="184" customWidth="1"/>
    <col min="12" max="12" width="1.7109375" style="155" customWidth="1"/>
    <col min="13" max="13" width="13.140625" style="156" bestFit="1" customWidth="1"/>
    <col min="14" max="14" width="0.85546875" style="155" customWidth="1"/>
    <col min="15" max="15" width="11.421875" style="156" customWidth="1"/>
    <col min="16" max="16" width="0.85546875" style="155" customWidth="1"/>
    <col min="17" max="17" width="10.7109375" style="156" customWidth="1"/>
    <col min="18" max="18" width="0.85546875" style="155" customWidth="1"/>
    <col min="19" max="19" width="11.28125" style="156" customWidth="1"/>
    <col min="20" max="16384" width="9.140625" style="155" customWidth="1"/>
  </cols>
  <sheetData>
    <row r="1" spans="2:19" ht="20.25">
      <c r="B1" s="230" t="s">
        <v>192</v>
      </c>
      <c r="C1" s="230"/>
      <c r="D1" s="230"/>
      <c r="E1" s="230"/>
      <c r="F1" s="230"/>
      <c r="G1" s="230"/>
      <c r="H1" s="230"/>
      <c r="I1" s="230"/>
      <c r="J1" s="230"/>
      <c r="K1" s="230"/>
      <c r="L1" s="230"/>
      <c r="M1" s="230"/>
      <c r="N1" s="230"/>
      <c r="O1" s="230"/>
      <c r="P1" s="230"/>
      <c r="Q1" s="230"/>
      <c r="R1" s="230"/>
      <c r="S1" s="230"/>
    </row>
    <row r="2" spans="3:18" ht="6" customHeight="1">
      <c r="C2" s="154"/>
      <c r="D2" s="154"/>
      <c r="E2" s="157"/>
      <c r="F2" s="154"/>
      <c r="G2" s="157"/>
      <c r="H2" s="154"/>
      <c r="I2" s="181"/>
      <c r="J2" s="181"/>
      <c r="K2" s="181"/>
      <c r="L2" s="154"/>
      <c r="M2" s="157"/>
      <c r="N2" s="154"/>
      <c r="O2" s="157"/>
      <c r="P2" s="154"/>
      <c r="R2" s="154"/>
    </row>
    <row r="3" spans="2:19" ht="15">
      <c r="B3" s="236" t="s">
        <v>183</v>
      </c>
      <c r="C3" s="236"/>
      <c r="D3" s="236"/>
      <c r="E3" s="236"/>
      <c r="F3" s="236"/>
      <c r="G3" s="236"/>
      <c r="H3" s="236"/>
      <c r="I3" s="236"/>
      <c r="J3" s="236"/>
      <c r="K3" s="236"/>
      <c r="L3" s="236"/>
      <c r="M3" s="236"/>
      <c r="N3" s="236"/>
      <c r="O3" s="236"/>
      <c r="P3" s="236"/>
      <c r="Q3" s="236"/>
      <c r="R3" s="236"/>
      <c r="S3" s="236"/>
    </row>
    <row r="4" spans="3:18" ht="6" customHeight="1">
      <c r="C4" s="154"/>
      <c r="D4" s="154"/>
      <c r="E4" s="157"/>
      <c r="F4" s="154"/>
      <c r="G4" s="157"/>
      <c r="H4" s="154"/>
      <c r="I4" s="181"/>
      <c r="J4" s="181"/>
      <c r="K4" s="181"/>
      <c r="L4" s="154"/>
      <c r="M4" s="157"/>
      <c r="N4" s="154"/>
      <c r="O4" s="157"/>
      <c r="P4" s="154"/>
      <c r="R4" s="154"/>
    </row>
    <row r="5" spans="2:19" ht="15">
      <c r="B5" s="236" t="s">
        <v>305</v>
      </c>
      <c r="C5" s="236"/>
      <c r="D5" s="236"/>
      <c r="E5" s="236"/>
      <c r="F5" s="236"/>
      <c r="G5" s="236"/>
      <c r="H5" s="236"/>
      <c r="I5" s="236"/>
      <c r="J5" s="236"/>
      <c r="K5" s="236"/>
      <c r="L5" s="236"/>
      <c r="M5" s="236"/>
      <c r="N5" s="236"/>
      <c r="O5" s="236"/>
      <c r="P5" s="236"/>
      <c r="Q5" s="236"/>
      <c r="R5" s="236"/>
      <c r="S5" s="236"/>
    </row>
    <row r="7" spans="5:19" s="158" customFormat="1" ht="14.25">
      <c r="E7" s="159"/>
      <c r="G7" s="159"/>
      <c r="I7" s="182"/>
      <c r="J7" s="182"/>
      <c r="K7" s="182"/>
      <c r="M7" s="159"/>
      <c r="O7" s="159"/>
      <c r="Q7" s="157" t="s">
        <v>176</v>
      </c>
      <c r="S7" s="157" t="s">
        <v>33</v>
      </c>
    </row>
    <row r="8" spans="5:19" s="158" customFormat="1" ht="14.25">
      <c r="E8" s="237" t="s">
        <v>238</v>
      </c>
      <c r="F8" s="237"/>
      <c r="G8" s="237"/>
      <c r="H8" s="237"/>
      <c r="I8" s="237"/>
      <c r="J8" s="237"/>
      <c r="K8" s="237"/>
      <c r="L8" s="237"/>
      <c r="M8" s="237"/>
      <c r="N8" s="237"/>
      <c r="O8" s="237"/>
      <c r="Q8" s="157" t="s">
        <v>85</v>
      </c>
      <c r="S8" s="157" t="s">
        <v>177</v>
      </c>
    </row>
    <row r="9" spans="5:19" s="158" customFormat="1" ht="14.25">
      <c r="E9" s="157"/>
      <c r="F9" s="157"/>
      <c r="G9" s="157"/>
      <c r="H9" s="157"/>
      <c r="I9" s="181"/>
      <c r="J9" s="181"/>
      <c r="K9" s="181"/>
      <c r="L9" s="157"/>
      <c r="M9" s="157"/>
      <c r="N9" s="157"/>
      <c r="O9" s="157"/>
      <c r="Q9" s="157"/>
      <c r="S9" s="157"/>
    </row>
    <row r="10" spans="5:19" s="158" customFormat="1" ht="14.25">
      <c r="E10" s="159"/>
      <c r="G10" s="169"/>
      <c r="I10" s="181" t="s">
        <v>243</v>
      </c>
      <c r="J10" s="181"/>
      <c r="K10" s="181"/>
      <c r="M10" s="159"/>
      <c r="O10" s="159"/>
      <c r="Q10" s="157"/>
      <c r="S10" s="157"/>
    </row>
    <row r="11" spans="5:19" s="160" customFormat="1" ht="14.25">
      <c r="E11" s="157" t="s">
        <v>173</v>
      </c>
      <c r="G11" s="157" t="s">
        <v>30</v>
      </c>
      <c r="I11" s="181" t="s">
        <v>244</v>
      </c>
      <c r="J11" s="181"/>
      <c r="K11" s="181" t="s">
        <v>280</v>
      </c>
      <c r="M11" s="157" t="s">
        <v>174</v>
      </c>
      <c r="O11" s="157"/>
      <c r="Q11" s="157"/>
      <c r="S11" s="157"/>
    </row>
    <row r="12" spans="5:19" s="160" customFormat="1" ht="14.25">
      <c r="E12" s="157" t="s">
        <v>31</v>
      </c>
      <c r="G12" s="157" t="s">
        <v>32</v>
      </c>
      <c r="I12" s="181" t="s">
        <v>23</v>
      </c>
      <c r="J12" s="181"/>
      <c r="K12" s="181" t="s">
        <v>23</v>
      </c>
      <c r="M12" s="157" t="s">
        <v>175</v>
      </c>
      <c r="O12" s="157" t="s">
        <v>33</v>
      </c>
      <c r="Q12" s="157"/>
      <c r="S12" s="157"/>
    </row>
    <row r="13" spans="5:19" s="160" customFormat="1" ht="14.25">
      <c r="E13" s="157" t="s">
        <v>12</v>
      </c>
      <c r="G13" s="157" t="s">
        <v>12</v>
      </c>
      <c r="I13" s="181" t="s">
        <v>12</v>
      </c>
      <c r="J13" s="181"/>
      <c r="K13" s="181" t="s">
        <v>12</v>
      </c>
      <c r="M13" s="157" t="s">
        <v>12</v>
      </c>
      <c r="O13" s="157" t="s">
        <v>12</v>
      </c>
      <c r="Q13" s="157" t="s">
        <v>12</v>
      </c>
      <c r="S13" s="157" t="s">
        <v>12</v>
      </c>
    </row>
    <row r="15" spans="2:19" s="158" customFormat="1" ht="15">
      <c r="B15" s="158" t="s">
        <v>241</v>
      </c>
      <c r="E15" s="178">
        <v>525969</v>
      </c>
      <c r="F15" s="179"/>
      <c r="G15" s="178">
        <v>1186931</v>
      </c>
      <c r="H15" s="179"/>
      <c r="I15" s="178">
        <v>-3692</v>
      </c>
      <c r="J15" s="183"/>
      <c r="K15" s="156">
        <v>0</v>
      </c>
      <c r="L15" s="179"/>
      <c r="M15" s="178">
        <v>-1101287</v>
      </c>
      <c r="N15" s="179"/>
      <c r="O15" s="178">
        <f>SUM(E15:M15)</f>
        <v>607921</v>
      </c>
      <c r="P15" s="179"/>
      <c r="Q15" s="178">
        <v>98791</v>
      </c>
      <c r="R15" s="179"/>
      <c r="S15" s="178">
        <f>+O15+Q15</f>
        <v>706712</v>
      </c>
    </row>
    <row r="17" ht="15">
      <c r="B17" s="155" t="s">
        <v>178</v>
      </c>
    </row>
    <row r="18" spans="3:19" ht="15">
      <c r="C18" s="155" t="s">
        <v>179</v>
      </c>
      <c r="E18" s="156">
        <v>0</v>
      </c>
      <c r="G18" s="156">
        <v>0</v>
      </c>
      <c r="I18" s="159">
        <v>2433</v>
      </c>
      <c r="J18" s="159"/>
      <c r="K18" s="159"/>
      <c r="M18" s="156">
        <v>0</v>
      </c>
      <c r="O18" s="178">
        <f>SUM(E18:M18)</f>
        <v>2433</v>
      </c>
      <c r="Q18" s="156">
        <v>0</v>
      </c>
      <c r="S18" s="178">
        <f>SUM(O18:R18)</f>
        <v>2433</v>
      </c>
    </row>
    <row r="19" spans="2:19" ht="15">
      <c r="B19" s="155" t="s">
        <v>281</v>
      </c>
      <c r="I19" s="159"/>
      <c r="J19" s="159"/>
      <c r="K19" s="159"/>
      <c r="O19" s="178"/>
      <c r="S19" s="178"/>
    </row>
    <row r="20" spans="3:19" ht="15">
      <c r="C20" s="155" t="s">
        <v>282</v>
      </c>
      <c r="I20" s="159"/>
      <c r="J20" s="159"/>
      <c r="K20" s="159">
        <v>7188</v>
      </c>
      <c r="O20" s="178">
        <f>SUM(E20:M20)</f>
        <v>7188</v>
      </c>
      <c r="S20" s="178">
        <f>SUM(O20:R20)</f>
        <v>7188</v>
      </c>
    </row>
    <row r="21" spans="2:19" ht="15">
      <c r="B21" s="155" t="s">
        <v>152</v>
      </c>
      <c r="E21" s="156">
        <v>0</v>
      </c>
      <c r="G21" s="156">
        <v>0</v>
      </c>
      <c r="I21" s="187">
        <v>0</v>
      </c>
      <c r="J21" s="156"/>
      <c r="K21" s="187"/>
      <c r="M21" s="159">
        <v>18684</v>
      </c>
      <c r="O21" s="178">
        <f>SUM(E21:M21)</f>
        <v>18684</v>
      </c>
      <c r="Q21" s="178">
        <v>-2253</v>
      </c>
      <c r="S21" s="159">
        <f>+O21+Q21</f>
        <v>16431</v>
      </c>
    </row>
    <row r="22" spans="2:19" ht="15">
      <c r="B22" s="155" t="s">
        <v>250</v>
      </c>
      <c r="E22" s="161"/>
      <c r="G22" s="161"/>
      <c r="I22" s="161"/>
      <c r="J22" s="186"/>
      <c r="K22" s="186"/>
      <c r="M22" s="161"/>
      <c r="O22" s="161"/>
      <c r="Q22" s="161"/>
      <c r="S22" s="161"/>
    </row>
    <row r="23" spans="3:19" ht="15">
      <c r="C23" s="155" t="s">
        <v>261</v>
      </c>
      <c r="E23" s="187">
        <f>SUM(E18:E21)</f>
        <v>0</v>
      </c>
      <c r="G23" s="187">
        <f>SUM(G18:G21)</f>
        <v>0</v>
      </c>
      <c r="I23" s="185">
        <f>SUM(I18:I21)</f>
        <v>2433</v>
      </c>
      <c r="J23" s="178"/>
      <c r="K23" s="185">
        <f>SUM(K18:K21)</f>
        <v>7188</v>
      </c>
      <c r="M23" s="185">
        <f>SUM(M18:M21)</f>
        <v>18684</v>
      </c>
      <c r="O23" s="185">
        <f>SUM(O18:O21)</f>
        <v>28305</v>
      </c>
      <c r="Q23" s="185">
        <f>SUM(Q18:Q21)</f>
        <v>-2253</v>
      </c>
      <c r="S23" s="185">
        <f>SUM(S18:S21)</f>
        <v>26052</v>
      </c>
    </row>
    <row r="24" spans="5:19" ht="15">
      <c r="E24" s="186"/>
      <c r="G24" s="186"/>
      <c r="I24" s="186"/>
      <c r="J24" s="186"/>
      <c r="K24" s="186"/>
      <c r="M24" s="186"/>
      <c r="O24" s="186"/>
      <c r="Q24" s="186"/>
      <c r="S24" s="186"/>
    </row>
    <row r="25" spans="2:19" ht="15">
      <c r="B25" s="158" t="s">
        <v>267</v>
      </c>
      <c r="E25" s="185">
        <f>+E15+E23</f>
        <v>525969</v>
      </c>
      <c r="G25" s="185">
        <f>+G15+G23</f>
        <v>1186931</v>
      </c>
      <c r="I25" s="185">
        <f>+I15+I23</f>
        <v>-1259</v>
      </c>
      <c r="J25" s="178"/>
      <c r="K25" s="185">
        <f>+K15+K23</f>
        <v>7188</v>
      </c>
      <c r="M25" s="185">
        <f>+M15+M23</f>
        <v>-1082603</v>
      </c>
      <c r="O25" s="185">
        <f>+O15+O23</f>
        <v>636226</v>
      </c>
      <c r="Q25" s="185">
        <f>+Q15+Q23</f>
        <v>96538</v>
      </c>
      <c r="S25" s="185">
        <f>+S15+S23</f>
        <v>732764</v>
      </c>
    </row>
    <row r="26" spans="2:19" ht="15">
      <c r="B26" s="158"/>
      <c r="E26" s="178"/>
      <c r="G26" s="178"/>
      <c r="I26" s="178"/>
      <c r="J26" s="178"/>
      <c r="K26" s="178"/>
      <c r="M26" s="178"/>
      <c r="O26" s="178"/>
      <c r="Q26" s="178"/>
      <c r="S26" s="178"/>
    </row>
    <row r="27" spans="2:19" ht="15">
      <c r="B27" s="158"/>
      <c r="E27" s="178"/>
      <c r="G27" s="178"/>
      <c r="I27" s="178"/>
      <c r="J27" s="178"/>
      <c r="K27" s="178"/>
      <c r="M27" s="178"/>
      <c r="O27" s="178"/>
      <c r="Q27" s="178"/>
      <c r="S27" s="178"/>
    </row>
    <row r="28" ht="10.5" customHeight="1"/>
    <row r="29" ht="10.5" customHeight="1"/>
    <row r="30" ht="10.5" customHeight="1"/>
    <row r="31" spans="2:19" ht="15">
      <c r="B31" s="158" t="s">
        <v>272</v>
      </c>
      <c r="C31" s="158"/>
      <c r="D31" s="158"/>
      <c r="E31" s="178">
        <v>525969</v>
      </c>
      <c r="F31" s="179"/>
      <c r="G31" s="178">
        <v>1186931</v>
      </c>
      <c r="H31" s="179"/>
      <c r="I31" s="178">
        <v>-1259</v>
      </c>
      <c r="J31" s="183"/>
      <c r="K31" s="183">
        <v>7188</v>
      </c>
      <c r="L31" s="179"/>
      <c r="M31" s="178">
        <v>-1082603</v>
      </c>
      <c r="N31" s="179"/>
      <c r="O31" s="178">
        <f>SUM(E31:M31)</f>
        <v>636226</v>
      </c>
      <c r="P31" s="179"/>
      <c r="Q31" s="178">
        <v>96538</v>
      </c>
      <c r="R31" s="179"/>
      <c r="S31" s="178">
        <f>+O31+Q31</f>
        <v>732764</v>
      </c>
    </row>
    <row r="32" ht="10.5" customHeight="1"/>
    <row r="33" ht="17.25" customHeight="1">
      <c r="B33" s="155" t="s">
        <v>178</v>
      </c>
    </row>
    <row r="34" spans="3:19" ht="17.25" customHeight="1">
      <c r="C34" s="155" t="s">
        <v>179</v>
      </c>
      <c r="E34" s="156">
        <v>0</v>
      </c>
      <c r="G34" s="156">
        <v>0</v>
      </c>
      <c r="I34" s="156">
        <v>0</v>
      </c>
      <c r="J34" s="156"/>
      <c r="K34" s="156"/>
      <c r="M34" s="156">
        <v>0</v>
      </c>
      <c r="O34" s="178">
        <f>SUM(E34:M34)</f>
        <v>0</v>
      </c>
      <c r="S34" s="156">
        <f>SUM(O34:R34)</f>
        <v>0</v>
      </c>
    </row>
    <row r="35" spans="2:19" ht="17.25" customHeight="1">
      <c r="B35" s="155" t="s">
        <v>304</v>
      </c>
      <c r="G35" s="159">
        <v>-1072000</v>
      </c>
      <c r="I35" s="156"/>
      <c r="J35" s="156"/>
      <c r="K35" s="156"/>
      <c r="M35" s="159">
        <v>1072000</v>
      </c>
      <c r="O35" s="178"/>
      <c r="S35" s="156">
        <f>SUM(O35:R35)</f>
        <v>0</v>
      </c>
    </row>
    <row r="36" spans="2:19" ht="17.25" customHeight="1">
      <c r="B36" s="155" t="s">
        <v>152</v>
      </c>
      <c r="E36" s="156">
        <v>0</v>
      </c>
      <c r="G36" s="156">
        <v>0</v>
      </c>
      <c r="I36" s="159">
        <v>543</v>
      </c>
      <c r="J36" s="159"/>
      <c r="K36" s="185"/>
      <c r="M36" s="159">
        <v>2589</v>
      </c>
      <c r="O36" s="178">
        <f>SUM(E36:M36)</f>
        <v>3132</v>
      </c>
      <c r="Q36" s="159">
        <v>-1442</v>
      </c>
      <c r="S36" s="159">
        <f>+O36+Q36</f>
        <v>1690</v>
      </c>
    </row>
    <row r="37" spans="2:19" ht="17.25" customHeight="1">
      <c r="B37" s="155" t="s">
        <v>250</v>
      </c>
      <c r="E37" s="161"/>
      <c r="G37" s="161"/>
      <c r="I37" s="161"/>
      <c r="J37" s="186"/>
      <c r="K37" s="186"/>
      <c r="M37" s="161"/>
      <c r="O37" s="161"/>
      <c r="Q37" s="161"/>
      <c r="S37" s="161"/>
    </row>
    <row r="38" spans="3:19" ht="17.25" customHeight="1">
      <c r="C38" s="155" t="s">
        <v>261</v>
      </c>
      <c r="E38" s="187">
        <f>SUM(E34:E36)</f>
        <v>0</v>
      </c>
      <c r="G38" s="185">
        <f>SUM(G34:G36)</f>
        <v>-1072000</v>
      </c>
      <c r="I38" s="185">
        <f>SUM(I34:I36)</f>
        <v>543</v>
      </c>
      <c r="J38" s="178"/>
      <c r="K38" s="185">
        <f>SUM(K34:K36)</f>
        <v>0</v>
      </c>
      <c r="M38" s="185">
        <f>SUM(M34:M36)</f>
        <v>1074589</v>
      </c>
      <c r="O38" s="185">
        <f>SUM(O34:O36)</f>
        <v>3132</v>
      </c>
      <c r="Q38" s="185">
        <f>SUM(Q34:Q36)</f>
        <v>-1442</v>
      </c>
      <c r="S38" s="185">
        <f>SUM(S34:S36)</f>
        <v>1690</v>
      </c>
    </row>
    <row r="39" spans="5:19" ht="17.25" customHeight="1">
      <c r="E39" s="186"/>
      <c r="G39" s="186"/>
      <c r="I39" s="186"/>
      <c r="J39" s="186"/>
      <c r="K39" s="186"/>
      <c r="M39" s="186"/>
      <c r="O39" s="186"/>
      <c r="Q39" s="186"/>
      <c r="S39" s="186"/>
    </row>
    <row r="40" spans="2:19" ht="17.25" customHeight="1">
      <c r="B40" s="158" t="s">
        <v>303</v>
      </c>
      <c r="E40" s="185">
        <f>+E31+E38</f>
        <v>525969</v>
      </c>
      <c r="G40" s="185">
        <f>+G31+G38</f>
        <v>114931</v>
      </c>
      <c r="I40" s="185">
        <f>+I31+I38</f>
        <v>-716</v>
      </c>
      <c r="J40" s="178"/>
      <c r="K40" s="185">
        <f>+K31+K38</f>
        <v>7188</v>
      </c>
      <c r="M40" s="185">
        <f>+M31+M38</f>
        <v>-8014</v>
      </c>
      <c r="O40" s="185">
        <f>+O31+O38</f>
        <v>639358</v>
      </c>
      <c r="Q40" s="185">
        <f>+Q31+Q38</f>
        <v>95096</v>
      </c>
      <c r="S40" s="185">
        <f>+S31+S38</f>
        <v>734454</v>
      </c>
    </row>
    <row r="44" spans="2:19" ht="51" customHeight="1">
      <c r="B44" s="233" t="s">
        <v>273</v>
      </c>
      <c r="C44" s="234"/>
      <c r="D44" s="234"/>
      <c r="E44" s="234"/>
      <c r="F44" s="234"/>
      <c r="G44" s="234"/>
      <c r="H44" s="234"/>
      <c r="I44" s="234"/>
      <c r="J44" s="234"/>
      <c r="K44" s="234"/>
      <c r="L44" s="234"/>
      <c r="M44" s="235"/>
      <c r="N44" s="235"/>
      <c r="O44" s="235"/>
      <c r="P44" s="235"/>
      <c r="Q44" s="235"/>
      <c r="R44" s="235"/>
      <c r="S44" s="235"/>
    </row>
  </sheetData>
  <mergeCells count="5">
    <mergeCell ref="B44:S44"/>
    <mergeCell ref="B1:S1"/>
    <mergeCell ref="B3:S3"/>
    <mergeCell ref="B5:S5"/>
    <mergeCell ref="E8:O8"/>
  </mergeCells>
  <printOptions/>
  <pageMargins left="0.25" right="0.25" top="0.946850394" bottom="0.196850393700787" header="0.511811023622047" footer="0.511811023622047"/>
  <pageSetup fitToHeight="1" fitToWidth="1" horizontalDpi="600" verticalDpi="600" orientation="portrait" scale="70" r:id="rId1"/>
  <headerFooter alignWithMargins="0">
    <oddFooter>&amp;C&amp;"Times New Roman,Italic"&amp;8Page 3 of 14 Pages</oddFooter>
  </headerFooter>
</worksheet>
</file>

<file path=xl/worksheets/sheet4.xml><?xml version="1.0" encoding="utf-8"?>
<worksheet xmlns="http://schemas.openxmlformats.org/spreadsheetml/2006/main" xmlns:r="http://schemas.openxmlformats.org/officeDocument/2006/relationships">
  <sheetPr codeName="Sheet10"/>
  <dimension ref="A1:G50"/>
  <sheetViews>
    <sheetView zoomScale="120" zoomScaleNormal="120" workbookViewId="0" topLeftCell="A1">
      <selection activeCell="G40" sqref="G40"/>
    </sheetView>
  </sheetViews>
  <sheetFormatPr defaultColWidth="9.140625" defaultRowHeight="12.75"/>
  <cols>
    <col min="1" max="1" width="2.00390625" style="142" customWidth="1"/>
    <col min="2" max="2" width="68.57421875" style="142" customWidth="1"/>
    <col min="3" max="3" width="1.421875" style="142" customWidth="1"/>
    <col min="4" max="4" width="11.8515625" style="164" bestFit="1" customWidth="1"/>
    <col min="5" max="6" width="1.7109375" style="142" customWidth="1"/>
    <col min="7" max="7" width="11.8515625" style="164" bestFit="1" customWidth="1"/>
    <col min="8" max="8" width="0.85546875" style="142" customWidth="1"/>
    <col min="9" max="16384" width="9.140625" style="142" customWidth="1"/>
  </cols>
  <sheetData>
    <row r="1" spans="1:7" ht="20.25">
      <c r="A1" s="125"/>
      <c r="B1" s="230" t="s">
        <v>192</v>
      </c>
      <c r="C1" s="230"/>
      <c r="D1" s="230"/>
      <c r="E1" s="230"/>
      <c r="F1" s="230"/>
      <c r="G1" s="230"/>
    </row>
    <row r="2" ht="6.75" customHeight="1"/>
    <row r="3" spans="1:7" ht="15.75">
      <c r="A3" s="163"/>
      <c r="B3" s="239" t="s">
        <v>182</v>
      </c>
      <c r="C3" s="239"/>
      <c r="D3" s="239"/>
      <c r="E3" s="239"/>
      <c r="F3" s="239"/>
      <c r="G3" s="239"/>
    </row>
    <row r="4" spans="1:7" ht="15.75">
      <c r="A4" s="144"/>
      <c r="B4" s="144"/>
      <c r="C4" s="144"/>
      <c r="D4" s="165"/>
      <c r="E4" s="144"/>
      <c r="F4" s="144"/>
      <c r="G4" s="165"/>
    </row>
    <row r="5" spans="1:7" ht="15.75">
      <c r="A5" s="162"/>
      <c r="B5" s="239" t="str">
        <f>+page3!B5</f>
        <v>For the Nine-Month Period Ended 31 March 2008</v>
      </c>
      <c r="C5" s="239"/>
      <c r="D5" s="239"/>
      <c r="E5" s="239"/>
      <c r="F5" s="239"/>
      <c r="G5" s="239"/>
    </row>
    <row r="6" ht="6" customHeight="1"/>
    <row r="7" spans="4:7" ht="15.75">
      <c r="D7" s="238" t="s">
        <v>306</v>
      </c>
      <c r="E7" s="238"/>
      <c r="F7" s="238"/>
      <c r="G7" s="238"/>
    </row>
    <row r="8" spans="3:7" ht="15.75">
      <c r="C8" s="146"/>
      <c r="D8" s="177" t="s">
        <v>302</v>
      </c>
      <c r="E8" s="147"/>
      <c r="F8" s="147"/>
      <c r="G8" s="177" t="s">
        <v>307</v>
      </c>
    </row>
    <row r="9" spans="4:7" ht="15.75">
      <c r="D9" s="165" t="s">
        <v>12</v>
      </c>
      <c r="G9" s="165" t="s">
        <v>12</v>
      </c>
    </row>
    <row r="10" spans="4:7" ht="15.75">
      <c r="D10" s="165"/>
      <c r="G10" s="165"/>
    </row>
    <row r="11" spans="2:7" ht="15.75">
      <c r="B11" s="142" t="s">
        <v>251</v>
      </c>
      <c r="D11" s="165">
        <v>119</v>
      </c>
      <c r="G11" s="165">
        <v>67000</v>
      </c>
    </row>
    <row r="12" spans="2:7" ht="15.75">
      <c r="B12" s="142" t="s">
        <v>252</v>
      </c>
      <c r="D12" s="165">
        <v>-27</v>
      </c>
      <c r="G12" s="165">
        <v>21888</v>
      </c>
    </row>
    <row r="13" spans="2:7" ht="15.75">
      <c r="B13" s="142" t="s">
        <v>253</v>
      </c>
      <c r="D13" s="165">
        <v>-1525</v>
      </c>
      <c r="G13" s="165">
        <v>-51300</v>
      </c>
    </row>
    <row r="14" spans="4:7" ht="3" customHeight="1">
      <c r="D14" s="166"/>
      <c r="G14" s="166"/>
    </row>
    <row r="15" spans="4:7" ht="3" customHeight="1">
      <c r="D15" s="165"/>
      <c r="G15" s="165"/>
    </row>
    <row r="16" spans="2:7" ht="15.75">
      <c r="B16" s="142" t="s">
        <v>184</v>
      </c>
      <c r="D16" s="165">
        <f>SUM(D11:D15)</f>
        <v>-1433</v>
      </c>
      <c r="G16" s="165">
        <f>SUM(G11:G15)</f>
        <v>37588</v>
      </c>
    </row>
    <row r="17" spans="2:7" ht="15.75">
      <c r="B17" s="142" t="s">
        <v>185</v>
      </c>
      <c r="D17" s="165">
        <v>542</v>
      </c>
      <c r="G17" s="165">
        <v>1140</v>
      </c>
    </row>
    <row r="18" spans="2:7" ht="15.75">
      <c r="B18" s="142" t="s">
        <v>186</v>
      </c>
      <c r="D18" s="165">
        <v>-35026</v>
      </c>
      <c r="G18" s="165">
        <v>-71239</v>
      </c>
    </row>
    <row r="19" spans="4:7" ht="3" customHeight="1">
      <c r="D19" s="166"/>
      <c r="G19" s="166"/>
    </row>
    <row r="20" spans="4:7" ht="3" customHeight="1">
      <c r="D20" s="165"/>
      <c r="G20" s="165"/>
    </row>
    <row r="21" spans="2:7" ht="15.75">
      <c r="B21" s="142" t="s">
        <v>187</v>
      </c>
      <c r="D21" s="165">
        <f>SUM(D16:D20)</f>
        <v>-35917</v>
      </c>
      <c r="G21" s="165">
        <f>SUM(G16:G20)</f>
        <v>-32511</v>
      </c>
    </row>
    <row r="22" spans="4:7" ht="3" customHeight="1" thickBot="1">
      <c r="D22" s="167"/>
      <c r="G22" s="167"/>
    </row>
    <row r="23" spans="4:7" ht="16.5" thickTop="1">
      <c r="D23" s="165"/>
      <c r="G23" s="165"/>
    </row>
    <row r="24" spans="2:7" ht="15.75">
      <c r="B24" s="142" t="s">
        <v>188</v>
      </c>
      <c r="D24" s="165"/>
      <c r="G24" s="165"/>
    </row>
    <row r="25" spans="4:7" ht="15.75">
      <c r="D25" s="165"/>
      <c r="G25" s="165"/>
    </row>
    <row r="26" spans="4:7" ht="15.75">
      <c r="D26" s="165" t="s">
        <v>157</v>
      </c>
      <c r="G26" s="165" t="s">
        <v>157</v>
      </c>
    </row>
    <row r="27" spans="4:7" ht="15.75">
      <c r="D27" s="141" t="str">
        <f>D8</f>
        <v>31.03.2008</v>
      </c>
      <c r="E27" s="147"/>
      <c r="F27" s="147"/>
      <c r="G27" s="141" t="str">
        <f>G8</f>
        <v>31.03.2007</v>
      </c>
    </row>
    <row r="28" spans="4:7" ht="15.75">
      <c r="D28" s="165" t="s">
        <v>12</v>
      </c>
      <c r="G28" s="165" t="s">
        <v>12</v>
      </c>
    </row>
    <row r="29" spans="4:7" ht="15.75">
      <c r="D29" s="165"/>
      <c r="G29" s="165"/>
    </row>
    <row r="30" spans="2:7" ht="15.75">
      <c r="B30" s="142" t="s">
        <v>17</v>
      </c>
      <c r="D30" s="165">
        <f>3896+2582</f>
        <v>6478</v>
      </c>
      <c r="G30" s="165">
        <f>1910+4425</f>
        <v>6335</v>
      </c>
    </row>
    <row r="31" spans="2:7" ht="15.75">
      <c r="B31" s="142" t="s">
        <v>242</v>
      </c>
      <c r="D31" s="165">
        <v>-42395</v>
      </c>
      <c r="G31" s="165">
        <v>-38846</v>
      </c>
    </row>
    <row r="32" spans="4:7" ht="3" customHeight="1">
      <c r="D32" s="166"/>
      <c r="G32" s="166"/>
    </row>
    <row r="33" spans="4:7" ht="3" customHeight="1">
      <c r="D33" s="165"/>
      <c r="G33" s="165"/>
    </row>
    <row r="34" spans="4:7" ht="15.75">
      <c r="D34" s="165">
        <f>SUM(D30:D33)</f>
        <v>-35917</v>
      </c>
      <c r="G34" s="165">
        <f>SUM(G30:G33)</f>
        <v>-32511</v>
      </c>
    </row>
    <row r="35" spans="4:7" ht="3" customHeight="1" thickBot="1">
      <c r="D35" s="167"/>
      <c r="G35" s="167"/>
    </row>
    <row r="36" spans="4:7" ht="16.5" thickTop="1">
      <c r="D36" s="165"/>
      <c r="G36" s="165"/>
    </row>
    <row r="37" spans="4:7" ht="15.75">
      <c r="D37" s="165"/>
      <c r="G37" s="165"/>
    </row>
    <row r="38" spans="2:7" ht="50.25" customHeight="1">
      <c r="B38" s="228" t="s">
        <v>274</v>
      </c>
      <c r="C38" s="229"/>
      <c r="D38" s="229"/>
      <c r="E38" s="229"/>
      <c r="F38" s="229"/>
      <c r="G38" s="229"/>
    </row>
    <row r="39" spans="4:7" ht="15.75">
      <c r="D39" s="165"/>
      <c r="G39" s="165"/>
    </row>
    <row r="40" spans="4:7" ht="15.75">
      <c r="D40" s="165"/>
      <c r="G40" s="165"/>
    </row>
    <row r="41" spans="4:7" ht="15.75">
      <c r="D41" s="165"/>
      <c r="G41" s="165"/>
    </row>
    <row r="42" spans="4:7" ht="15.75">
      <c r="D42" s="165"/>
      <c r="G42" s="165"/>
    </row>
    <row r="43" spans="4:7" ht="15.75">
      <c r="D43" s="165"/>
      <c r="G43" s="165"/>
    </row>
    <row r="44" spans="4:7" ht="15.75">
      <c r="D44" s="165"/>
      <c r="G44" s="165"/>
    </row>
    <row r="45" spans="4:7" ht="15.75">
      <c r="D45" s="165"/>
      <c r="G45" s="165"/>
    </row>
    <row r="46" spans="4:7" ht="15.75">
      <c r="D46" s="165"/>
      <c r="G46" s="165"/>
    </row>
    <row r="47" spans="4:7" ht="15.75">
      <c r="D47" s="165"/>
      <c r="G47" s="165"/>
    </row>
    <row r="48" spans="4:7" ht="3.75" customHeight="1">
      <c r="D48" s="165"/>
      <c r="G48" s="165"/>
    </row>
    <row r="49" ht="15.75">
      <c r="A49" s="152"/>
    </row>
    <row r="50" ht="15.75">
      <c r="A50" s="152"/>
    </row>
  </sheetData>
  <mergeCells count="5">
    <mergeCell ref="B38:G38"/>
    <mergeCell ref="D7:G7"/>
    <mergeCell ref="B1:G1"/>
    <mergeCell ref="B3:G3"/>
    <mergeCell ref="B5:G5"/>
  </mergeCells>
  <printOptions/>
  <pageMargins left="0.498031496" right="0.446850394" top="0.946850394" bottom="0.393700787401575" header="0.511811023622047" footer="0"/>
  <pageSetup horizontalDpi="600" verticalDpi="600" orientation="portrait" scale="94" r:id="rId1"/>
  <headerFooter alignWithMargins="0">
    <oddFooter>&amp;C&amp;"Times New Roman,Italic"&amp;8Page 4 of 14 Pages</oddFooter>
  </headerFooter>
</worksheet>
</file>

<file path=xl/worksheets/sheet5.xml><?xml version="1.0" encoding="utf-8"?>
<worksheet xmlns="http://schemas.openxmlformats.org/spreadsheetml/2006/main" xmlns:r="http://schemas.openxmlformats.org/officeDocument/2006/relationships">
  <sheetPr codeName="Sheet8">
    <pageSetUpPr fitToPage="1"/>
  </sheetPr>
  <dimension ref="A1:F44"/>
  <sheetViews>
    <sheetView zoomScale="135" zoomScaleNormal="135" workbookViewId="0" topLeftCell="A34">
      <selection activeCell="A47" sqref="A47"/>
    </sheetView>
  </sheetViews>
  <sheetFormatPr defaultColWidth="9.140625" defaultRowHeight="12.75"/>
  <cols>
    <col min="1" max="1" width="2.421875" style="1" customWidth="1"/>
    <col min="2" max="2" width="8.28125" style="1" customWidth="1"/>
    <col min="3" max="5" width="9.140625" style="1" customWidth="1"/>
    <col min="6" max="6" width="57.140625" style="1" customWidth="1"/>
    <col min="7" max="16384" width="9.140625" style="1" customWidth="1"/>
  </cols>
  <sheetData>
    <row r="1" spans="1:6" ht="18.75">
      <c r="A1" s="243" t="s">
        <v>29</v>
      </c>
      <c r="B1" s="243"/>
      <c r="C1" s="243"/>
      <c r="D1" s="243"/>
      <c r="E1" s="243"/>
      <c r="F1" s="243"/>
    </row>
    <row r="3" spans="1:6" ht="12.75">
      <c r="A3" s="245" t="s">
        <v>308</v>
      </c>
      <c r="B3" s="245"/>
      <c r="C3" s="245"/>
      <c r="D3" s="245"/>
      <c r="E3" s="245"/>
      <c r="F3" s="245"/>
    </row>
    <row r="4" spans="1:6" ht="12.75">
      <c r="A4" s="110"/>
      <c r="B4" s="110"/>
      <c r="C4" s="110"/>
      <c r="D4" s="110"/>
      <c r="E4" s="110"/>
      <c r="F4" s="110"/>
    </row>
    <row r="5" spans="1:6" ht="12.75">
      <c r="A5" s="246" t="s">
        <v>37</v>
      </c>
      <c r="B5" s="246"/>
      <c r="C5" s="246"/>
      <c r="D5" s="246"/>
      <c r="E5" s="246"/>
      <c r="F5" s="246"/>
    </row>
    <row r="6" spans="1:6" ht="12.75">
      <c r="A6" s="111"/>
      <c r="B6" s="111"/>
      <c r="C6" s="111"/>
      <c r="D6" s="111"/>
      <c r="E6" s="111"/>
      <c r="F6" s="111"/>
    </row>
    <row r="7" spans="1:6" ht="12.75" customHeight="1">
      <c r="A7" s="42" t="s">
        <v>9</v>
      </c>
      <c r="B7" s="247" t="s">
        <v>34</v>
      </c>
      <c r="C7" s="247"/>
      <c r="D7" s="247"/>
      <c r="E7" s="247"/>
      <c r="F7" s="247"/>
    </row>
    <row r="8" spans="1:6" ht="26.25" customHeight="1">
      <c r="A8" s="244"/>
      <c r="B8" s="248" t="s">
        <v>125</v>
      </c>
      <c r="C8" s="248"/>
      <c r="D8" s="248"/>
      <c r="E8" s="248"/>
      <c r="F8" s="248"/>
    </row>
    <row r="9" spans="1:6" ht="12.75">
      <c r="A9" s="244"/>
      <c r="B9" s="248"/>
      <c r="C9" s="248"/>
      <c r="D9" s="248"/>
      <c r="E9" s="248"/>
      <c r="F9" s="248"/>
    </row>
    <row r="10" spans="1:6" ht="27.75" customHeight="1">
      <c r="A10" s="244"/>
      <c r="B10" s="248" t="s">
        <v>275</v>
      </c>
      <c r="C10" s="248"/>
      <c r="D10" s="248"/>
      <c r="E10" s="248"/>
      <c r="F10" s="248"/>
    </row>
    <row r="11" spans="1:6" ht="12.75">
      <c r="A11" s="6"/>
      <c r="B11" s="244"/>
      <c r="C11" s="244"/>
      <c r="D11" s="244"/>
      <c r="E11" s="244"/>
      <c r="F11" s="244"/>
    </row>
    <row r="12" spans="2:6" ht="39.75" customHeight="1">
      <c r="B12" s="242" t="s">
        <v>276</v>
      </c>
      <c r="C12" s="229"/>
      <c r="D12" s="229"/>
      <c r="E12" s="229"/>
      <c r="F12" s="229"/>
    </row>
    <row r="14" spans="2:3" ht="12.75">
      <c r="B14" s="1" t="s">
        <v>193</v>
      </c>
      <c r="C14" s="1" t="s">
        <v>194</v>
      </c>
    </row>
    <row r="15" spans="2:3" ht="12.75">
      <c r="B15" s="1" t="s">
        <v>195</v>
      </c>
      <c r="C15" s="1" t="s">
        <v>196</v>
      </c>
    </row>
    <row r="16" spans="2:3" ht="12.75">
      <c r="B16" s="1" t="s">
        <v>197</v>
      </c>
      <c r="C16" s="1" t="s">
        <v>198</v>
      </c>
    </row>
    <row r="17" spans="2:3" ht="12.75">
      <c r="B17" s="1" t="s">
        <v>199</v>
      </c>
      <c r="C17" s="1" t="s">
        <v>200</v>
      </c>
    </row>
    <row r="18" spans="2:3" ht="12.75">
      <c r="B18" s="1" t="s">
        <v>201</v>
      </c>
      <c r="C18" s="1" t="s">
        <v>133</v>
      </c>
    </row>
    <row r="19" spans="2:3" ht="12.75">
      <c r="B19" s="1" t="s">
        <v>202</v>
      </c>
      <c r="C19" s="1" t="s">
        <v>254</v>
      </c>
    </row>
    <row r="20" spans="2:3" ht="12.75">
      <c r="B20" s="1" t="s">
        <v>203</v>
      </c>
      <c r="C20" s="1" t="s">
        <v>204</v>
      </c>
    </row>
    <row r="21" spans="2:3" ht="12.75">
      <c r="B21" s="1" t="s">
        <v>205</v>
      </c>
      <c r="C21" s="1" t="s">
        <v>206</v>
      </c>
    </row>
    <row r="22" spans="2:3" ht="12.75">
      <c r="B22" s="1" t="s">
        <v>180</v>
      </c>
      <c r="C22" s="1" t="s">
        <v>207</v>
      </c>
    </row>
    <row r="23" spans="2:3" ht="12.75">
      <c r="B23" s="1" t="s">
        <v>208</v>
      </c>
      <c r="C23" s="1" t="s">
        <v>209</v>
      </c>
    </row>
    <row r="24" spans="2:3" ht="12.75">
      <c r="B24" s="1" t="s">
        <v>210</v>
      </c>
      <c r="C24" s="1" t="s">
        <v>211</v>
      </c>
    </row>
    <row r="25" spans="2:3" ht="12.75">
      <c r="B25" s="1" t="s">
        <v>212</v>
      </c>
      <c r="C25" s="1" t="s">
        <v>213</v>
      </c>
    </row>
    <row r="26" spans="2:3" ht="12.75">
      <c r="B26" s="1" t="s">
        <v>214</v>
      </c>
      <c r="C26" s="1" t="s">
        <v>215</v>
      </c>
    </row>
    <row r="27" spans="2:3" ht="12.75">
      <c r="B27" s="1" t="s">
        <v>216</v>
      </c>
      <c r="C27" s="1" t="s">
        <v>90</v>
      </c>
    </row>
    <row r="28" spans="2:3" ht="12.75">
      <c r="B28" s="1" t="s">
        <v>217</v>
      </c>
      <c r="C28" s="1" t="s">
        <v>218</v>
      </c>
    </row>
    <row r="29" spans="2:3" ht="12.75">
      <c r="B29" s="1" t="s">
        <v>219</v>
      </c>
      <c r="C29" s="1" t="s">
        <v>220</v>
      </c>
    </row>
    <row r="30" spans="2:3" ht="12.75">
      <c r="B30" s="1" t="s">
        <v>181</v>
      </c>
      <c r="C30" s="1" t="s">
        <v>221</v>
      </c>
    </row>
    <row r="32" spans="2:6" ht="27" customHeight="1">
      <c r="B32" s="242" t="s">
        <v>255</v>
      </c>
      <c r="C32" s="242"/>
      <c r="D32" s="242"/>
      <c r="E32" s="242"/>
      <c r="F32" s="242"/>
    </row>
    <row r="33" ht="12.75">
      <c r="B33" s="1" t="s">
        <v>256</v>
      </c>
    </row>
    <row r="34" spans="2:3" ht="12.75">
      <c r="B34" s="1" t="s">
        <v>222</v>
      </c>
      <c r="C34" s="1" t="s">
        <v>223</v>
      </c>
    </row>
    <row r="35" spans="2:3" ht="12.75">
      <c r="B35" s="1" t="s">
        <v>224</v>
      </c>
      <c r="C35" s="1" t="s">
        <v>225</v>
      </c>
    </row>
    <row r="36" ht="12.75">
      <c r="B36" s="1" t="s">
        <v>257</v>
      </c>
    </row>
    <row r="37" spans="2:3" ht="12.75">
      <c r="B37" s="1" t="s">
        <v>258</v>
      </c>
      <c r="C37" s="1" t="s">
        <v>259</v>
      </c>
    </row>
    <row r="38" spans="2:6" ht="40.5" customHeight="1">
      <c r="B38" s="242" t="s">
        <v>260</v>
      </c>
      <c r="C38" s="242"/>
      <c r="D38" s="229"/>
      <c r="E38" s="229"/>
      <c r="F38" s="229"/>
    </row>
    <row r="40" ht="12.75">
      <c r="B40" s="1" t="s">
        <v>226</v>
      </c>
    </row>
    <row r="42" spans="2:6" ht="79.5" customHeight="1">
      <c r="B42" s="242" t="s">
        <v>227</v>
      </c>
      <c r="C42" s="242"/>
      <c r="D42" s="229"/>
      <c r="E42" s="229"/>
      <c r="F42" s="229"/>
    </row>
    <row r="44" spans="2:6" ht="33" customHeight="1">
      <c r="B44" s="240" t="s">
        <v>228</v>
      </c>
      <c r="C44" s="240"/>
      <c r="D44" s="241"/>
      <c r="E44" s="241"/>
      <c r="F44" s="241"/>
    </row>
  </sheetData>
  <mergeCells count="14">
    <mergeCell ref="B8:F8"/>
    <mergeCell ref="B9:F9"/>
    <mergeCell ref="B10:F10"/>
    <mergeCell ref="B38:F38"/>
    <mergeCell ref="B44:F44"/>
    <mergeCell ref="B42:F42"/>
    <mergeCell ref="B12:F12"/>
    <mergeCell ref="A1:F1"/>
    <mergeCell ref="B11:F11"/>
    <mergeCell ref="B32:F32"/>
    <mergeCell ref="A3:F3"/>
    <mergeCell ref="A5:F5"/>
    <mergeCell ref="B7:F7"/>
    <mergeCell ref="A8:A10"/>
  </mergeCells>
  <printOptions horizontalCentered="1"/>
  <pageMargins left="0" right="0.037401575" top="0.696850394" bottom="0.393700787401575" header="0.511811023622047" footer="0"/>
  <pageSetup fitToHeight="1" fitToWidth="1" horizontalDpi="600" verticalDpi="600" orientation="portrait" paperSize="9" r:id="rId1"/>
  <headerFooter alignWithMargins="0">
    <oddFooter>&amp;C&amp;"Times New Roman,Italic"&amp;8Page 5 of 14 Pages</oddFooter>
  </headerFooter>
</worksheet>
</file>

<file path=xl/worksheets/sheet6.xml><?xml version="1.0" encoding="utf-8"?>
<worksheet xmlns="http://schemas.openxmlformats.org/spreadsheetml/2006/main" xmlns:r="http://schemas.openxmlformats.org/officeDocument/2006/relationships">
  <dimension ref="A1:F29"/>
  <sheetViews>
    <sheetView workbookViewId="0" topLeftCell="A11">
      <selection activeCell="C32" sqref="C32"/>
    </sheetView>
  </sheetViews>
  <sheetFormatPr defaultColWidth="9.140625" defaultRowHeight="12.75"/>
  <cols>
    <col min="1" max="1" width="2.421875" style="1" customWidth="1"/>
    <col min="2" max="2" width="3.28125" style="1" customWidth="1"/>
    <col min="3" max="5" width="9.140625" style="1" customWidth="1"/>
    <col min="6" max="6" width="57.140625" style="1" customWidth="1"/>
    <col min="7" max="16384" width="9.140625" style="1" customWidth="1"/>
  </cols>
  <sheetData>
    <row r="1" spans="1:6" ht="18.75">
      <c r="A1" s="243" t="s">
        <v>29</v>
      </c>
      <c r="B1" s="243"/>
      <c r="C1" s="243"/>
      <c r="D1" s="243"/>
      <c r="E1" s="243"/>
      <c r="F1" s="243"/>
    </row>
    <row r="3" spans="1:6" ht="12.75">
      <c r="A3" s="245" t="str">
        <f>+page5!A3</f>
        <v>Notes To The Unaudited Results For The 3rd Quarter Ended 31 March 2008</v>
      </c>
      <c r="B3" s="245"/>
      <c r="C3" s="245"/>
      <c r="D3" s="245"/>
      <c r="E3" s="245"/>
      <c r="F3" s="245"/>
    </row>
    <row r="4" spans="1:6" ht="12.75">
      <c r="A4" s="110"/>
      <c r="B4" s="110"/>
      <c r="C4" s="110"/>
      <c r="D4" s="110"/>
      <c r="E4" s="110"/>
      <c r="F4" s="110"/>
    </row>
    <row r="5" spans="1:6" ht="12.75">
      <c r="A5" s="246"/>
      <c r="B5" s="246"/>
      <c r="C5" s="246"/>
      <c r="D5" s="246"/>
      <c r="E5" s="246"/>
      <c r="F5" s="246"/>
    </row>
    <row r="6" spans="1:6" ht="12.75">
      <c r="A6" s="111"/>
      <c r="B6" s="111"/>
      <c r="C6" s="111"/>
      <c r="D6" s="111"/>
      <c r="E6" s="111"/>
      <c r="F6" s="111"/>
    </row>
    <row r="7" spans="1:6" ht="12.75">
      <c r="A7" s="6"/>
      <c r="B7" s="248"/>
      <c r="C7" s="248"/>
      <c r="D7" s="248"/>
      <c r="E7" s="248"/>
      <c r="F7" s="248"/>
    </row>
    <row r="8" spans="1:6" ht="12.75" customHeight="1">
      <c r="A8" s="42" t="s">
        <v>11</v>
      </c>
      <c r="B8" s="247" t="s">
        <v>7</v>
      </c>
      <c r="C8" s="247"/>
      <c r="D8" s="247"/>
      <c r="E8" s="247"/>
      <c r="F8" s="247"/>
    </row>
    <row r="9" spans="1:6" ht="27" customHeight="1">
      <c r="A9" s="6"/>
      <c r="B9" s="248" t="s">
        <v>277</v>
      </c>
      <c r="C9" s="248"/>
      <c r="D9" s="248"/>
      <c r="E9" s="248"/>
      <c r="F9" s="248"/>
    </row>
    <row r="10" spans="1:6" ht="12.75">
      <c r="A10" s="6"/>
      <c r="B10" s="10"/>
      <c r="C10" s="10"/>
      <c r="D10" s="10"/>
      <c r="E10" s="10"/>
      <c r="F10" s="10"/>
    </row>
    <row r="11" spans="1:6" ht="39.75" customHeight="1">
      <c r="A11" s="6"/>
      <c r="B11" s="8" t="s">
        <v>35</v>
      </c>
      <c r="C11" s="248" t="s">
        <v>38</v>
      </c>
      <c r="D11" s="248"/>
      <c r="E11" s="248"/>
      <c r="F11" s="248"/>
    </row>
    <row r="12" spans="1:6" ht="76.5" customHeight="1">
      <c r="A12" s="6"/>
      <c r="B12" s="8"/>
      <c r="C12" s="248" t="s">
        <v>279</v>
      </c>
      <c r="D12" s="248"/>
      <c r="E12" s="248"/>
      <c r="F12" s="248"/>
    </row>
    <row r="13" spans="1:6" ht="12.75" customHeight="1">
      <c r="A13" s="6"/>
      <c r="B13" s="8"/>
      <c r="C13" s="248" t="s">
        <v>36</v>
      </c>
      <c r="D13" s="248"/>
      <c r="E13" s="248"/>
      <c r="F13" s="248"/>
    </row>
    <row r="14" spans="1:6" ht="25.5" customHeight="1">
      <c r="A14" s="6"/>
      <c r="B14" s="8"/>
      <c r="C14" s="248" t="s">
        <v>309</v>
      </c>
      <c r="D14" s="248"/>
      <c r="E14" s="248"/>
      <c r="F14" s="248"/>
    </row>
    <row r="15" spans="1:6" ht="12.75">
      <c r="A15" s="6"/>
      <c r="B15" s="8"/>
      <c r="C15" s="249"/>
      <c r="D15" s="249"/>
      <c r="E15" s="249"/>
      <c r="F15" s="249"/>
    </row>
    <row r="16" spans="1:6" ht="12.75">
      <c r="A16" s="42" t="s">
        <v>14</v>
      </c>
      <c r="B16" s="247" t="s">
        <v>39</v>
      </c>
      <c r="C16" s="247"/>
      <c r="D16" s="247"/>
      <c r="E16" s="247"/>
      <c r="F16" s="247"/>
    </row>
    <row r="17" spans="1:6" ht="12.75">
      <c r="A17" s="4"/>
      <c r="B17" s="109" t="s">
        <v>40</v>
      </c>
      <c r="C17" s="109"/>
      <c r="D17" s="109"/>
      <c r="E17" s="109"/>
      <c r="F17" s="109"/>
    </row>
    <row r="18" spans="1:6" ht="12.75">
      <c r="A18" s="4"/>
      <c r="B18" s="247"/>
      <c r="C18" s="247"/>
      <c r="D18" s="247"/>
      <c r="E18" s="247"/>
      <c r="F18" s="247"/>
    </row>
    <row r="19" spans="1:6" ht="12.75">
      <c r="A19" s="42" t="s">
        <v>15</v>
      </c>
      <c r="B19" s="247" t="s">
        <v>41</v>
      </c>
      <c r="C19" s="247"/>
      <c r="D19" s="247"/>
      <c r="E19" s="247"/>
      <c r="F19" s="247"/>
    </row>
    <row r="20" spans="1:6" ht="12.75">
      <c r="A20" s="6"/>
      <c r="B20" s="109" t="s">
        <v>42</v>
      </c>
      <c r="C20" s="109"/>
      <c r="D20" s="109"/>
      <c r="E20" s="109"/>
      <c r="F20" s="109"/>
    </row>
    <row r="21" spans="1:6" ht="12.75">
      <c r="A21" s="4"/>
      <c r="B21" s="247"/>
      <c r="C21" s="247"/>
      <c r="D21" s="247"/>
      <c r="E21" s="247"/>
      <c r="F21" s="247"/>
    </row>
    <row r="22" spans="1:6" ht="12.75">
      <c r="A22" s="42" t="s">
        <v>18</v>
      </c>
      <c r="B22" s="247" t="s">
        <v>43</v>
      </c>
      <c r="C22" s="247"/>
      <c r="D22" s="247"/>
      <c r="E22" s="247"/>
      <c r="F22" s="247"/>
    </row>
    <row r="23" spans="1:6" ht="26.25" customHeight="1">
      <c r="A23" s="4"/>
      <c r="B23" s="248" t="s">
        <v>44</v>
      </c>
      <c r="C23" s="248"/>
      <c r="D23" s="248"/>
      <c r="E23" s="248"/>
      <c r="F23" s="248"/>
    </row>
    <row r="24" spans="1:6" ht="12.75">
      <c r="A24" s="4"/>
      <c r="B24" s="247"/>
      <c r="C24" s="247"/>
      <c r="D24" s="247"/>
      <c r="E24" s="247"/>
      <c r="F24" s="247"/>
    </row>
    <row r="25" spans="1:6" ht="12.75">
      <c r="A25" s="42" t="s">
        <v>21</v>
      </c>
      <c r="B25" s="247" t="s">
        <v>45</v>
      </c>
      <c r="C25" s="247"/>
      <c r="D25" s="247"/>
      <c r="E25" s="247"/>
      <c r="F25" s="247"/>
    </row>
    <row r="26" spans="1:6" ht="30" customHeight="1">
      <c r="A26" s="4"/>
      <c r="B26" s="248" t="s">
        <v>284</v>
      </c>
      <c r="C26" s="248"/>
      <c r="D26" s="248"/>
      <c r="E26" s="248"/>
      <c r="F26" s="248"/>
    </row>
    <row r="27" spans="1:6" ht="12.75">
      <c r="A27"/>
      <c r="B27" s="250"/>
      <c r="C27" s="250"/>
      <c r="D27" s="250"/>
      <c r="E27" s="250"/>
      <c r="F27" s="250"/>
    </row>
    <row r="28" spans="1:6" ht="12.75">
      <c r="A28" s="42" t="s">
        <v>22</v>
      </c>
      <c r="B28" s="247" t="s">
        <v>46</v>
      </c>
      <c r="C28" s="247"/>
      <c r="D28" s="247"/>
      <c r="E28" s="247"/>
      <c r="F28" s="247"/>
    </row>
    <row r="29" spans="1:6" ht="12.75">
      <c r="A29" s="4"/>
      <c r="B29" s="248" t="s">
        <v>47</v>
      </c>
      <c r="C29" s="248"/>
      <c r="D29" s="248"/>
      <c r="E29" s="248"/>
      <c r="F29" s="248"/>
    </row>
  </sheetData>
  <mergeCells count="23">
    <mergeCell ref="B27:F27"/>
    <mergeCell ref="B28:F28"/>
    <mergeCell ref="B29:F29"/>
    <mergeCell ref="B23:F23"/>
    <mergeCell ref="B24:F24"/>
    <mergeCell ref="B25:F25"/>
    <mergeCell ref="B26:F26"/>
    <mergeCell ref="B18:F18"/>
    <mergeCell ref="B19:F19"/>
    <mergeCell ref="B21:F21"/>
    <mergeCell ref="B22:F22"/>
    <mergeCell ref="C13:F13"/>
    <mergeCell ref="C14:F14"/>
    <mergeCell ref="C15:F15"/>
    <mergeCell ref="B16:F16"/>
    <mergeCell ref="B9:F9"/>
    <mergeCell ref="B7:F7"/>
    <mergeCell ref="C11:F11"/>
    <mergeCell ref="C12:F12"/>
    <mergeCell ref="A1:F1"/>
    <mergeCell ref="A3:F3"/>
    <mergeCell ref="A5:F5"/>
    <mergeCell ref="B8:F8"/>
  </mergeCells>
  <printOptions/>
  <pageMargins left="0.7480314960629921" right="0.7480314960629921" top="0.7086614173228347" bottom="0.3937007874015748" header="0.5118110236220472" footer="0.5118110236220472"/>
  <pageSetup horizontalDpi="600" verticalDpi="600" orientation="portrait" r:id="rId1"/>
  <headerFooter alignWithMargins="0">
    <oddFooter>&amp;C&amp;"Times New Roman,Italic"&amp;8Page 6 of 14 pages</oddFooter>
  </headerFooter>
</worksheet>
</file>

<file path=xl/worksheets/sheet7.xml><?xml version="1.0" encoding="utf-8"?>
<worksheet xmlns="http://schemas.openxmlformats.org/spreadsheetml/2006/main" xmlns:r="http://schemas.openxmlformats.org/officeDocument/2006/relationships">
  <sheetPr codeName="Sheet13"/>
  <dimension ref="A1:AB51"/>
  <sheetViews>
    <sheetView workbookViewId="0" topLeftCell="A45">
      <selection activeCell="B53" sqref="B53"/>
    </sheetView>
  </sheetViews>
  <sheetFormatPr defaultColWidth="9.140625" defaultRowHeight="12.75"/>
  <cols>
    <col min="1" max="1" width="2.851562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43" t="s">
        <v>29</v>
      </c>
      <c r="B1" s="243"/>
      <c r="C1" s="243"/>
      <c r="D1" s="243"/>
      <c r="E1" s="243"/>
      <c r="F1" s="243"/>
      <c r="G1" s="243"/>
      <c r="H1" s="243"/>
      <c r="I1" s="243"/>
      <c r="J1" s="243"/>
      <c r="K1" s="243"/>
      <c r="L1" s="243"/>
      <c r="M1" s="243"/>
      <c r="N1" s="243"/>
      <c r="O1" s="243"/>
      <c r="P1" s="243"/>
      <c r="Q1" s="243"/>
      <c r="R1" s="243"/>
      <c r="S1" s="243"/>
      <c r="T1" s="243"/>
      <c r="U1" s="243"/>
      <c r="V1" s="243"/>
    </row>
    <row r="2" spans="1:6" ht="3" customHeight="1">
      <c r="A2" s="1"/>
      <c r="B2" s="1"/>
      <c r="C2" s="1"/>
      <c r="D2" s="1"/>
      <c r="E2" s="1"/>
      <c r="F2" s="1"/>
    </row>
    <row r="3" spans="1:22" ht="12.75" customHeight="1">
      <c r="A3" s="245" t="str">
        <f>page5!A3</f>
        <v>Notes To The Unaudited Results For The 3rd Quarter Ended 31 March 2008</v>
      </c>
      <c r="B3" s="245"/>
      <c r="C3" s="245"/>
      <c r="D3" s="245"/>
      <c r="E3" s="245"/>
      <c r="F3" s="245"/>
      <c r="G3" s="245"/>
      <c r="H3" s="245"/>
      <c r="I3" s="245"/>
      <c r="J3" s="245"/>
      <c r="K3" s="245"/>
      <c r="L3" s="245"/>
      <c r="M3" s="245"/>
      <c r="N3" s="245"/>
      <c r="O3" s="245"/>
      <c r="P3" s="245"/>
      <c r="Q3" s="245"/>
      <c r="R3" s="245"/>
      <c r="S3" s="245"/>
      <c r="T3" s="245"/>
      <c r="U3" s="245"/>
      <c r="V3" s="245"/>
    </row>
    <row r="4" spans="1:22" ht="12.75" customHeight="1">
      <c r="A4" s="110"/>
      <c r="B4" s="110"/>
      <c r="C4" s="110"/>
      <c r="D4" s="110"/>
      <c r="E4" s="110"/>
      <c r="F4" s="110"/>
      <c r="G4" s="110"/>
      <c r="H4" s="110"/>
      <c r="I4" s="110"/>
      <c r="J4" s="110"/>
      <c r="K4" s="110"/>
      <c r="L4" s="110"/>
      <c r="M4" s="110"/>
      <c r="N4" s="110"/>
      <c r="O4" s="110"/>
      <c r="P4" s="110"/>
      <c r="Q4" s="110"/>
      <c r="R4" s="110"/>
      <c r="S4" s="110"/>
      <c r="T4" s="110"/>
      <c r="U4" s="110"/>
      <c r="V4" s="110"/>
    </row>
    <row r="5" spans="1:22" ht="12.75" customHeight="1">
      <c r="A5" s="42" t="s">
        <v>24</v>
      </c>
      <c r="B5" s="247" t="s">
        <v>48</v>
      </c>
      <c r="C5" s="247"/>
      <c r="D5" s="247"/>
      <c r="E5" s="247"/>
      <c r="F5" s="247"/>
      <c r="G5" s="247"/>
      <c r="H5" s="247"/>
      <c r="I5" s="247"/>
      <c r="J5" s="247"/>
      <c r="K5" s="247"/>
      <c r="L5" s="247"/>
      <c r="M5" s="247"/>
      <c r="N5" s="247"/>
      <c r="O5" s="247"/>
      <c r="P5" s="247"/>
      <c r="Q5" s="247"/>
      <c r="R5" s="247"/>
      <c r="S5" s="247"/>
      <c r="T5" s="247"/>
      <c r="U5" s="247"/>
      <c r="V5" s="247"/>
    </row>
    <row r="6" spans="1:22" s="22" customFormat="1" ht="12.75" customHeight="1">
      <c r="A6" s="21"/>
      <c r="B6" s="253" t="s">
        <v>97</v>
      </c>
      <c r="C6" s="253"/>
      <c r="D6" s="253"/>
      <c r="E6" s="253"/>
      <c r="F6" s="253"/>
      <c r="G6" s="253"/>
      <c r="H6" s="253"/>
      <c r="I6" s="253"/>
      <c r="J6" s="215"/>
      <c r="K6" s="215"/>
      <c r="L6" s="215"/>
      <c r="M6" s="215"/>
      <c r="N6" s="215"/>
      <c r="O6" s="215"/>
      <c r="P6" s="215"/>
      <c r="Q6" s="215"/>
      <c r="R6" s="215"/>
      <c r="S6" s="215"/>
      <c r="T6" s="215"/>
      <c r="U6" s="215"/>
      <c r="V6" s="215"/>
    </row>
    <row r="7" spans="1:22" s="22" customFormat="1" ht="3" customHeight="1">
      <c r="A7" s="21"/>
      <c r="B7" s="23"/>
      <c r="C7" s="23"/>
      <c r="D7" s="23"/>
      <c r="E7" s="23"/>
      <c r="F7" s="23"/>
      <c r="G7" s="23"/>
      <c r="H7" s="23"/>
      <c r="I7" s="23"/>
      <c r="J7" s="8"/>
      <c r="K7" s="8"/>
      <c r="L7" s="8"/>
      <c r="M7" s="8"/>
      <c r="N7" s="8"/>
      <c r="O7" s="8"/>
      <c r="P7" s="8"/>
      <c r="Q7" s="8"/>
      <c r="R7" s="8"/>
      <c r="S7" s="8"/>
      <c r="T7" s="8"/>
      <c r="U7" s="8"/>
      <c r="V7" s="8"/>
    </row>
    <row r="8" spans="1:22" s="22" customFormat="1" ht="4.5" customHeight="1">
      <c r="A8" s="21"/>
      <c r="B8" s="23"/>
      <c r="C8" s="23"/>
      <c r="D8" s="23"/>
      <c r="E8" s="23"/>
      <c r="F8" s="64"/>
      <c r="G8" s="82"/>
      <c r="H8" s="82"/>
      <c r="I8" s="82"/>
      <c r="J8" s="83"/>
      <c r="K8" s="66"/>
      <c r="L8" s="70"/>
      <c r="M8" s="65"/>
      <c r="N8" s="65"/>
      <c r="O8" s="65"/>
      <c r="P8" s="65"/>
      <c r="Q8" s="66"/>
      <c r="R8" s="70"/>
      <c r="S8" s="65"/>
      <c r="T8" s="65"/>
      <c r="U8" s="65"/>
      <c r="V8" s="65"/>
    </row>
    <row r="9" spans="1:22" s="22" customFormat="1" ht="13.5" customHeight="1">
      <c r="A9" s="21"/>
      <c r="B9" s="23"/>
      <c r="C9" s="23"/>
      <c r="D9" s="23"/>
      <c r="E9" s="23"/>
      <c r="F9" s="73"/>
      <c r="G9" s="227" t="s">
        <v>122</v>
      </c>
      <c r="H9" s="227"/>
      <c r="I9" s="227"/>
      <c r="J9" s="227"/>
      <c r="K9" s="74"/>
      <c r="L9" s="75"/>
      <c r="M9" s="227" t="s">
        <v>123</v>
      </c>
      <c r="N9" s="227"/>
      <c r="O9" s="227"/>
      <c r="P9" s="227"/>
      <c r="Q9" s="74"/>
      <c r="R9" s="75"/>
      <c r="S9" s="227" t="s">
        <v>124</v>
      </c>
      <c r="T9" s="227"/>
      <c r="U9" s="227"/>
      <c r="V9" s="227"/>
    </row>
    <row r="10" spans="2:22" s="24" customFormat="1" ht="3" customHeight="1">
      <c r="B10" s="25"/>
      <c r="C10" s="25"/>
      <c r="D10" s="25"/>
      <c r="E10" s="25"/>
      <c r="F10" s="67"/>
      <c r="G10" s="68"/>
      <c r="H10" s="68"/>
      <c r="I10" s="68"/>
      <c r="J10" s="68"/>
      <c r="K10" s="69"/>
      <c r="L10" s="71"/>
      <c r="M10" s="72"/>
      <c r="N10" s="72"/>
      <c r="O10" s="72"/>
      <c r="P10" s="72"/>
      <c r="Q10" s="69"/>
      <c r="R10" s="71"/>
      <c r="S10" s="72"/>
      <c r="T10" s="72"/>
      <c r="U10" s="72"/>
      <c r="V10" s="72"/>
    </row>
    <row r="11" spans="2:22" s="24" customFormat="1" ht="3.75" customHeight="1">
      <c r="B11" s="25"/>
      <c r="C11" s="25"/>
      <c r="D11" s="25"/>
      <c r="E11" s="25"/>
      <c r="F11" s="43"/>
      <c r="G11" s="44"/>
      <c r="H11" s="45"/>
      <c r="I11" s="54"/>
      <c r="J11" s="44"/>
      <c r="K11" s="55"/>
      <c r="L11" s="59"/>
      <c r="M11" s="60"/>
      <c r="N11" s="55"/>
      <c r="O11" s="59"/>
      <c r="P11" s="60"/>
      <c r="Q11" s="55"/>
      <c r="R11" s="59"/>
      <c r="S11" s="60"/>
      <c r="T11" s="55"/>
      <c r="U11" s="59"/>
      <c r="V11" s="55"/>
    </row>
    <row r="12" spans="2:22" s="33" customFormat="1" ht="11.25">
      <c r="B12" s="34"/>
      <c r="C12" s="34"/>
      <c r="D12" s="34"/>
      <c r="E12" s="34"/>
      <c r="F12" s="46"/>
      <c r="G12" s="84" t="s">
        <v>106</v>
      </c>
      <c r="H12" s="47"/>
      <c r="I12" s="46"/>
      <c r="J12" s="84" t="s">
        <v>310</v>
      </c>
      <c r="K12" s="89"/>
      <c r="L12" s="90"/>
      <c r="M12" s="84" t="s">
        <v>106</v>
      </c>
      <c r="N12" s="89"/>
      <c r="O12" s="90"/>
      <c r="P12" s="84" t="str">
        <f>J12</f>
        <v>9 months</v>
      </c>
      <c r="Q12" s="89"/>
      <c r="R12" s="90"/>
      <c r="S12" s="84" t="str">
        <f>P12</f>
        <v>9 months</v>
      </c>
      <c r="T12" s="89"/>
      <c r="U12" s="90"/>
      <c r="V12" s="89" t="s">
        <v>126</v>
      </c>
    </row>
    <row r="13" spans="2:26" s="33" customFormat="1" ht="12.75" customHeight="1">
      <c r="B13" s="34"/>
      <c r="C13" s="34"/>
      <c r="D13" s="34"/>
      <c r="E13" s="34"/>
      <c r="F13" s="46"/>
      <c r="G13" s="84" t="s">
        <v>107</v>
      </c>
      <c r="H13" s="47"/>
      <c r="I13" s="46"/>
      <c r="J13" s="84" t="s">
        <v>107</v>
      </c>
      <c r="K13" s="89"/>
      <c r="L13" s="90"/>
      <c r="M13" s="84" t="s">
        <v>107</v>
      </c>
      <c r="N13" s="89"/>
      <c r="O13" s="90"/>
      <c r="P13" s="84" t="s">
        <v>107</v>
      </c>
      <c r="Q13" s="89"/>
      <c r="R13" s="90"/>
      <c r="S13" s="84" t="s">
        <v>107</v>
      </c>
      <c r="T13" s="89"/>
      <c r="U13" s="90"/>
      <c r="V13" s="89" t="s">
        <v>107</v>
      </c>
      <c r="W13" s="18"/>
      <c r="Z13" s="18"/>
    </row>
    <row r="14" spans="2:26" s="33" customFormat="1" ht="12.75" customHeight="1">
      <c r="B14" s="34"/>
      <c r="C14" s="34"/>
      <c r="D14" s="34"/>
      <c r="E14" s="34"/>
      <c r="F14" s="46"/>
      <c r="G14" s="85">
        <v>39538</v>
      </c>
      <c r="H14" s="79"/>
      <c r="I14" s="80"/>
      <c r="J14" s="85">
        <f>G14</f>
        <v>39538</v>
      </c>
      <c r="K14" s="91"/>
      <c r="L14" s="92"/>
      <c r="M14" s="85">
        <f>G14</f>
        <v>39538</v>
      </c>
      <c r="N14" s="91"/>
      <c r="O14" s="92"/>
      <c r="P14" s="85">
        <f>J14</f>
        <v>39538</v>
      </c>
      <c r="Q14" s="91"/>
      <c r="R14" s="92"/>
      <c r="S14" s="85">
        <f>G14</f>
        <v>39538</v>
      </c>
      <c r="T14" s="91"/>
      <c r="U14" s="92"/>
      <c r="V14" s="91">
        <v>39263</v>
      </c>
      <c r="W14" s="19"/>
      <c r="Z14" s="19"/>
    </row>
    <row r="15" spans="2:26" s="33" customFormat="1" ht="12.75" customHeight="1">
      <c r="B15" s="34"/>
      <c r="C15" s="34"/>
      <c r="D15" s="34"/>
      <c r="E15" s="34"/>
      <c r="F15" s="86"/>
      <c r="G15" s="87" t="s">
        <v>12</v>
      </c>
      <c r="H15" s="88"/>
      <c r="I15" s="86"/>
      <c r="J15" s="87" t="s">
        <v>12</v>
      </c>
      <c r="K15" s="93"/>
      <c r="L15" s="94"/>
      <c r="M15" s="87" t="s">
        <v>12</v>
      </c>
      <c r="N15" s="93"/>
      <c r="O15" s="94"/>
      <c r="P15" s="87" t="s">
        <v>12</v>
      </c>
      <c r="Q15" s="93"/>
      <c r="R15" s="94"/>
      <c r="S15" s="87" t="s">
        <v>12</v>
      </c>
      <c r="T15" s="93"/>
      <c r="U15" s="94"/>
      <c r="V15" s="93" t="s">
        <v>12</v>
      </c>
      <c r="W15" s="18"/>
      <c r="Z15" s="18"/>
    </row>
    <row r="16" spans="2:26" s="22" customFormat="1" ht="3" customHeight="1">
      <c r="B16" s="8"/>
      <c r="C16" s="8"/>
      <c r="D16" s="8"/>
      <c r="E16" s="8"/>
      <c r="F16" s="48"/>
      <c r="G16" s="29"/>
      <c r="H16" s="49"/>
      <c r="I16" s="48"/>
      <c r="J16" s="29"/>
      <c r="K16" s="49"/>
      <c r="L16" s="48"/>
      <c r="M16" s="29"/>
      <c r="N16" s="49"/>
      <c r="O16" s="48"/>
      <c r="P16" s="29"/>
      <c r="Q16" s="49"/>
      <c r="R16" s="48"/>
      <c r="S16" s="29"/>
      <c r="T16" s="49"/>
      <c r="U16" s="48"/>
      <c r="V16" s="49"/>
      <c r="W16" s="8"/>
      <c r="Z16" s="8"/>
    </row>
    <row r="17" spans="2:26" s="22" customFormat="1" ht="12.75" customHeight="1">
      <c r="B17" s="253" t="s">
        <v>98</v>
      </c>
      <c r="C17" s="253"/>
      <c r="D17" s="253"/>
      <c r="E17" s="8"/>
      <c r="F17" s="48"/>
      <c r="G17" s="77">
        <v>0</v>
      </c>
      <c r="H17" s="49"/>
      <c r="I17" s="48"/>
      <c r="J17" s="77">
        <f>G17</f>
        <v>0</v>
      </c>
      <c r="K17" s="56"/>
      <c r="L17" s="61"/>
      <c r="M17" s="108">
        <v>-1206</v>
      </c>
      <c r="N17" s="56"/>
      <c r="O17" s="61"/>
      <c r="P17" s="76">
        <v>3069</v>
      </c>
      <c r="Q17" s="56"/>
      <c r="R17" s="61"/>
      <c r="S17" s="28">
        <v>618482</v>
      </c>
      <c r="T17" s="56"/>
      <c r="U17" s="61"/>
      <c r="V17" s="56">
        <v>657910</v>
      </c>
      <c r="W17" s="26"/>
      <c r="Z17" s="26"/>
    </row>
    <row r="18" spans="2:26" s="22" customFormat="1" ht="12.75" customHeight="1">
      <c r="B18" s="253" t="s">
        <v>99</v>
      </c>
      <c r="C18" s="253"/>
      <c r="D18" s="253"/>
      <c r="E18" s="8"/>
      <c r="F18" s="48"/>
      <c r="G18" s="77"/>
      <c r="H18" s="49"/>
      <c r="I18" s="48"/>
      <c r="J18" s="77"/>
      <c r="K18" s="56"/>
      <c r="L18" s="61"/>
      <c r="M18" s="76"/>
      <c r="N18" s="56"/>
      <c r="O18" s="61"/>
      <c r="P18" s="76"/>
      <c r="Q18" s="56"/>
      <c r="R18" s="61"/>
      <c r="S18" s="3"/>
      <c r="T18" s="56"/>
      <c r="U18" s="61"/>
      <c r="V18" s="114"/>
      <c r="W18" s="26"/>
      <c r="Z18" s="26"/>
    </row>
    <row r="19" spans="2:26" s="22" customFormat="1" ht="12.75" customHeight="1">
      <c r="B19" s="253" t="s">
        <v>100</v>
      </c>
      <c r="C19" s="253"/>
      <c r="D19" s="253"/>
      <c r="E19" s="8"/>
      <c r="F19" s="48"/>
      <c r="G19" s="77">
        <v>0</v>
      </c>
      <c r="H19" s="49"/>
      <c r="I19" s="48"/>
      <c r="J19" s="77">
        <f>G19</f>
        <v>0</v>
      </c>
      <c r="K19" s="56"/>
      <c r="L19" s="61"/>
      <c r="M19" s="76">
        <v>0</v>
      </c>
      <c r="N19" s="56"/>
      <c r="O19" s="61"/>
      <c r="P19" s="76">
        <v>-33</v>
      </c>
      <c r="Q19" s="56"/>
      <c r="R19" s="61"/>
      <c r="S19" s="3">
        <v>147</v>
      </c>
      <c r="T19" s="56"/>
      <c r="U19" s="61"/>
      <c r="V19" s="114">
        <v>145</v>
      </c>
      <c r="W19" s="26"/>
      <c r="Z19" s="26"/>
    </row>
    <row r="20" spans="2:26" s="22" customFormat="1" ht="12.75" customHeight="1">
      <c r="B20" s="253" t="s">
        <v>101</v>
      </c>
      <c r="C20" s="253"/>
      <c r="D20" s="253"/>
      <c r="E20" s="8"/>
      <c r="F20" s="48"/>
      <c r="G20" s="77"/>
      <c r="H20" s="49"/>
      <c r="I20" s="48"/>
      <c r="J20" s="77"/>
      <c r="K20" s="56"/>
      <c r="L20" s="61"/>
      <c r="M20" s="76"/>
      <c r="N20" s="56"/>
      <c r="O20" s="61"/>
      <c r="P20" s="76"/>
      <c r="Q20" s="56"/>
      <c r="R20" s="61"/>
      <c r="S20" s="3"/>
      <c r="T20" s="56"/>
      <c r="U20" s="61"/>
      <c r="V20" s="114"/>
      <c r="W20" s="26"/>
      <c r="Z20" s="26"/>
    </row>
    <row r="21" spans="2:26" s="22" customFormat="1" ht="12.75" customHeight="1">
      <c r="B21" s="253" t="s">
        <v>102</v>
      </c>
      <c r="C21" s="253"/>
      <c r="D21" s="253"/>
      <c r="E21" s="8"/>
      <c r="F21" s="48"/>
      <c r="G21" s="3">
        <v>12361</v>
      </c>
      <c r="H21" s="49"/>
      <c r="I21" s="48"/>
      <c r="J21" s="76">
        <v>44086</v>
      </c>
      <c r="K21" s="56"/>
      <c r="L21" s="61"/>
      <c r="M21" s="76">
        <v>-898</v>
      </c>
      <c r="N21" s="56"/>
      <c r="O21" s="61"/>
      <c r="P21" s="76">
        <v>-2145</v>
      </c>
      <c r="Q21" s="56"/>
      <c r="R21" s="61"/>
      <c r="S21" s="3">
        <v>576652</v>
      </c>
      <c r="T21" s="56"/>
      <c r="U21" s="61"/>
      <c r="V21" s="114">
        <v>532253</v>
      </c>
      <c r="W21" s="26"/>
      <c r="Z21" s="26"/>
    </row>
    <row r="22" spans="2:26" s="22" customFormat="1" ht="12.75" customHeight="1">
      <c r="B22" s="253" t="s">
        <v>103</v>
      </c>
      <c r="C22" s="253"/>
      <c r="D22" s="253"/>
      <c r="E22" s="8"/>
      <c r="F22" s="48"/>
      <c r="G22" s="3"/>
      <c r="H22" s="49"/>
      <c r="I22" s="48"/>
      <c r="J22" s="76"/>
      <c r="K22" s="56"/>
      <c r="L22" s="61"/>
      <c r="M22" s="76"/>
      <c r="N22" s="56"/>
      <c r="O22" s="61"/>
      <c r="P22" s="76"/>
      <c r="Q22" s="56"/>
      <c r="R22" s="61"/>
      <c r="S22" s="3"/>
      <c r="T22" s="56"/>
      <c r="U22" s="61"/>
      <c r="V22" s="114"/>
      <c r="W22" s="26"/>
      <c r="Z22" s="26"/>
    </row>
    <row r="23" spans="2:26" s="22" customFormat="1" ht="12.75" customHeight="1">
      <c r="B23" s="253" t="s">
        <v>104</v>
      </c>
      <c r="C23" s="253"/>
      <c r="D23" s="253"/>
      <c r="E23" s="8"/>
      <c r="F23" s="48"/>
      <c r="G23" s="76">
        <v>0</v>
      </c>
      <c r="H23" s="49"/>
      <c r="I23" s="48"/>
      <c r="J23" s="76">
        <v>0</v>
      </c>
      <c r="K23" s="56"/>
      <c r="L23" s="61"/>
      <c r="M23" s="76">
        <v>0</v>
      </c>
      <c r="N23" s="56"/>
      <c r="O23" s="61"/>
      <c r="P23" s="76">
        <v>-2</v>
      </c>
      <c r="Q23" s="56"/>
      <c r="R23" s="61"/>
      <c r="S23" s="3">
        <v>12</v>
      </c>
      <c r="T23" s="56"/>
      <c r="U23" s="61"/>
      <c r="V23" s="114">
        <v>13</v>
      </c>
      <c r="W23" s="26"/>
      <c r="Z23" s="26"/>
    </row>
    <row r="24" spans="2:26" s="22" customFormat="1" ht="12.75" customHeight="1">
      <c r="B24" s="253" t="s">
        <v>105</v>
      </c>
      <c r="C24" s="253"/>
      <c r="D24" s="253"/>
      <c r="E24" s="8"/>
      <c r="F24" s="48"/>
      <c r="G24" s="76"/>
      <c r="H24" s="49"/>
      <c r="I24" s="48"/>
      <c r="J24" s="76"/>
      <c r="K24" s="56"/>
      <c r="L24" s="61"/>
      <c r="M24" s="76"/>
      <c r="N24" s="56"/>
      <c r="O24" s="61"/>
      <c r="P24" s="76"/>
      <c r="Q24" s="56"/>
      <c r="R24" s="61"/>
      <c r="S24" s="3"/>
      <c r="T24" s="56"/>
      <c r="U24" s="61"/>
      <c r="V24" s="114"/>
      <c r="W24" s="26"/>
      <c r="Z24" s="26"/>
    </row>
    <row r="25" spans="2:28" s="22" customFormat="1" ht="12.75" customHeight="1">
      <c r="B25" s="253" t="s">
        <v>92</v>
      </c>
      <c r="C25" s="253"/>
      <c r="D25" s="253"/>
      <c r="E25" s="8"/>
      <c r="F25" s="48"/>
      <c r="G25" s="76">
        <v>2349</v>
      </c>
      <c r="H25" s="49"/>
      <c r="I25" s="48"/>
      <c r="J25" s="76">
        <v>7904</v>
      </c>
      <c r="K25" s="56"/>
      <c r="L25" s="61"/>
      <c r="M25" s="76">
        <v>393</v>
      </c>
      <c r="N25" s="56"/>
      <c r="O25" s="61"/>
      <c r="P25" s="76">
        <v>2781</v>
      </c>
      <c r="Q25" s="56"/>
      <c r="R25" s="61"/>
      <c r="S25" s="3">
        <v>37041</v>
      </c>
      <c r="T25" s="56"/>
      <c r="U25" s="61"/>
      <c r="V25" s="114">
        <v>35691</v>
      </c>
      <c r="W25" s="28"/>
      <c r="X25" s="30"/>
      <c r="Y25" s="30"/>
      <c r="Z25" s="28"/>
      <c r="AA25" s="30"/>
      <c r="AB25" s="30"/>
    </row>
    <row r="26" spans="2:28" s="22" customFormat="1" ht="12.75" customHeight="1">
      <c r="B26" s="253" t="s">
        <v>134</v>
      </c>
      <c r="C26" s="253"/>
      <c r="D26" s="253"/>
      <c r="E26" s="8"/>
      <c r="F26" s="48"/>
      <c r="G26" s="76">
        <v>911</v>
      </c>
      <c r="H26" s="49"/>
      <c r="I26" s="48"/>
      <c r="J26" s="76">
        <v>4050</v>
      </c>
      <c r="K26" s="56"/>
      <c r="L26" s="61"/>
      <c r="M26" s="76">
        <v>-493</v>
      </c>
      <c r="N26" s="56"/>
      <c r="O26" s="61"/>
      <c r="P26" s="76">
        <v>-778</v>
      </c>
      <c r="Q26" s="56"/>
      <c r="R26" s="61"/>
      <c r="S26" s="3">
        <v>43498</v>
      </c>
      <c r="T26" s="56"/>
      <c r="U26" s="61"/>
      <c r="V26" s="115">
        <v>44925</v>
      </c>
      <c r="W26" s="28"/>
      <c r="X26" s="30"/>
      <c r="Y26" s="30"/>
      <c r="Z26" s="28"/>
      <c r="AA26" s="30"/>
      <c r="AB26" s="30"/>
    </row>
    <row r="27" spans="2:28" s="22" customFormat="1" ht="12.75" customHeight="1">
      <c r="B27" s="253" t="s">
        <v>93</v>
      </c>
      <c r="C27" s="253"/>
      <c r="D27" s="253"/>
      <c r="E27" s="8"/>
      <c r="F27" s="48"/>
      <c r="G27" s="76">
        <v>0</v>
      </c>
      <c r="H27" s="49"/>
      <c r="I27" s="48"/>
      <c r="J27" s="76">
        <f>G27</f>
        <v>0</v>
      </c>
      <c r="K27" s="56"/>
      <c r="L27" s="61"/>
      <c r="M27" s="76">
        <v>-533</v>
      </c>
      <c r="N27" s="56"/>
      <c r="O27" s="61"/>
      <c r="P27" s="76">
        <v>-1763</v>
      </c>
      <c r="Q27" s="56"/>
      <c r="R27" s="61"/>
      <c r="S27" s="3">
        <v>31314</v>
      </c>
      <c r="T27" s="56"/>
      <c r="U27" s="61"/>
      <c r="V27" s="114">
        <v>32211</v>
      </c>
      <c r="W27" s="28"/>
      <c r="X27" s="30"/>
      <c r="Y27" s="30"/>
      <c r="Z27" s="28"/>
      <c r="AA27" s="30"/>
      <c r="AB27" s="30"/>
    </row>
    <row r="28" spans="2:28" s="22" customFormat="1" ht="5.25" customHeight="1">
      <c r="B28" s="8"/>
      <c r="C28" s="8"/>
      <c r="D28" s="8"/>
      <c r="E28" s="8"/>
      <c r="F28" s="52"/>
      <c r="G28" s="27"/>
      <c r="H28" s="53"/>
      <c r="I28" s="52"/>
      <c r="J28" s="27"/>
      <c r="K28" s="58"/>
      <c r="L28" s="63"/>
      <c r="M28" s="27"/>
      <c r="N28" s="58"/>
      <c r="O28" s="63"/>
      <c r="P28" s="27"/>
      <c r="Q28" s="58"/>
      <c r="R28" s="63"/>
      <c r="S28" s="27"/>
      <c r="T28" s="58"/>
      <c r="U28" s="63"/>
      <c r="V28" s="58"/>
      <c r="W28" s="28"/>
      <c r="X28" s="30"/>
      <c r="Y28" s="30"/>
      <c r="Z28" s="28"/>
      <c r="AA28" s="30"/>
      <c r="AB28" s="30"/>
    </row>
    <row r="29" spans="2:28" s="22" customFormat="1" ht="9" customHeight="1">
      <c r="B29" s="8"/>
      <c r="C29" s="8"/>
      <c r="D29" s="8"/>
      <c r="E29" s="8"/>
      <c r="F29" s="48"/>
      <c r="G29" s="28"/>
      <c r="H29" s="49"/>
      <c r="I29" s="48"/>
      <c r="J29" s="28"/>
      <c r="K29" s="56"/>
      <c r="L29" s="61"/>
      <c r="M29" s="28"/>
      <c r="N29" s="56"/>
      <c r="O29" s="61"/>
      <c r="P29" s="28"/>
      <c r="Q29" s="56"/>
      <c r="R29" s="61"/>
      <c r="S29" s="28"/>
      <c r="T29" s="56"/>
      <c r="U29" s="61"/>
      <c r="V29" s="56"/>
      <c r="W29" s="28"/>
      <c r="X29" s="30"/>
      <c r="Y29" s="30"/>
      <c r="Z29" s="28"/>
      <c r="AA29" s="30"/>
      <c r="AB29" s="30"/>
    </row>
    <row r="30" spans="2:28" s="22" customFormat="1" ht="12.75">
      <c r="B30" s="8"/>
      <c r="C30" s="8"/>
      <c r="D30" s="8"/>
      <c r="E30" s="8"/>
      <c r="F30" s="48"/>
      <c r="G30" s="28">
        <f>SUM(G16:G29)</f>
        <v>15621</v>
      </c>
      <c r="H30" s="49"/>
      <c r="I30" s="48"/>
      <c r="J30" s="28">
        <f>SUM(J16:J29)</f>
        <v>56040</v>
      </c>
      <c r="K30" s="56"/>
      <c r="L30" s="61"/>
      <c r="M30" s="76">
        <f>SUM(M16:M29)</f>
        <v>-2737</v>
      </c>
      <c r="N30" s="56"/>
      <c r="O30" s="61"/>
      <c r="P30" s="76">
        <f>SUM(P16:P29)</f>
        <v>1129</v>
      </c>
      <c r="Q30" s="56"/>
      <c r="R30" s="61"/>
      <c r="S30" s="28">
        <f>SUM(S16:S29)</f>
        <v>1307146</v>
      </c>
      <c r="T30" s="56"/>
      <c r="U30" s="61"/>
      <c r="V30" s="56">
        <f>SUM(V16:V29)</f>
        <v>1303148</v>
      </c>
      <c r="W30" s="28"/>
      <c r="X30" s="30"/>
      <c r="Y30" s="30"/>
      <c r="Z30" s="28"/>
      <c r="AA30" s="30"/>
      <c r="AB30" s="30"/>
    </row>
    <row r="31" spans="2:28" s="22" customFormat="1" ht="12.75">
      <c r="B31" s="253" t="s">
        <v>94</v>
      </c>
      <c r="C31" s="253"/>
      <c r="D31" s="253"/>
      <c r="E31" s="8"/>
      <c r="F31" s="48"/>
      <c r="G31" s="76">
        <v>0</v>
      </c>
      <c r="H31" s="49"/>
      <c r="I31" s="48"/>
      <c r="J31" s="76">
        <v>0</v>
      </c>
      <c r="K31" s="56"/>
      <c r="L31" s="61"/>
      <c r="M31" s="76">
        <v>490</v>
      </c>
      <c r="N31" s="56"/>
      <c r="O31" s="61"/>
      <c r="P31" s="76">
        <v>1460</v>
      </c>
      <c r="Q31" s="56"/>
      <c r="R31" s="61"/>
      <c r="S31" s="76">
        <v>-238628</v>
      </c>
      <c r="T31" s="56"/>
      <c r="U31" s="61"/>
      <c r="V31" s="115">
        <v>-234604</v>
      </c>
      <c r="W31" s="28"/>
      <c r="X31" s="30"/>
      <c r="Y31" s="30"/>
      <c r="Z31" s="28"/>
      <c r="AA31" s="30"/>
      <c r="AB31" s="30"/>
    </row>
    <row r="32" spans="2:28" s="22" customFormat="1" ht="3" customHeight="1">
      <c r="B32" s="23"/>
      <c r="C32" s="23"/>
      <c r="D32" s="23"/>
      <c r="E32" s="8"/>
      <c r="F32" s="52"/>
      <c r="G32" s="27"/>
      <c r="H32" s="53"/>
      <c r="I32" s="52"/>
      <c r="J32" s="27"/>
      <c r="K32" s="58"/>
      <c r="L32" s="63"/>
      <c r="M32" s="27"/>
      <c r="N32" s="58"/>
      <c r="O32" s="63"/>
      <c r="P32" s="27"/>
      <c r="Q32" s="58"/>
      <c r="R32" s="63"/>
      <c r="S32" s="27"/>
      <c r="T32" s="58"/>
      <c r="U32" s="63"/>
      <c r="V32" s="58"/>
      <c r="W32" s="28"/>
      <c r="X32" s="30"/>
      <c r="Y32" s="30"/>
      <c r="Z32" s="28"/>
      <c r="AA32" s="30"/>
      <c r="AB32" s="30"/>
    </row>
    <row r="33" spans="2:28" s="22" customFormat="1" ht="3" customHeight="1">
      <c r="B33" s="8"/>
      <c r="C33" s="8"/>
      <c r="D33" s="8"/>
      <c r="E33" s="8"/>
      <c r="F33" s="48"/>
      <c r="G33" s="28"/>
      <c r="H33" s="49"/>
      <c r="I33" s="48"/>
      <c r="J33" s="28"/>
      <c r="K33" s="56"/>
      <c r="L33" s="61"/>
      <c r="M33" s="28"/>
      <c r="N33" s="56"/>
      <c r="O33" s="61"/>
      <c r="P33" s="28"/>
      <c r="Q33" s="56"/>
      <c r="R33" s="61"/>
      <c r="S33" s="28"/>
      <c r="T33" s="56"/>
      <c r="U33" s="61"/>
      <c r="V33" s="56"/>
      <c r="W33" s="28"/>
      <c r="X33" s="30"/>
      <c r="Y33" s="30"/>
      <c r="Z33" s="28"/>
      <c r="AA33" s="30"/>
      <c r="AB33" s="30"/>
    </row>
    <row r="34" spans="2:28" s="20" customFormat="1" ht="12.75" customHeight="1">
      <c r="B34" s="5"/>
      <c r="C34" s="5"/>
      <c r="D34" s="5"/>
      <c r="E34" s="5"/>
      <c r="F34" s="50"/>
      <c r="G34" s="31">
        <f>SUM(G30:G31)</f>
        <v>15621</v>
      </c>
      <c r="H34" s="51"/>
      <c r="I34" s="50"/>
      <c r="J34" s="31">
        <f>SUM(J30:J32)</f>
        <v>56040</v>
      </c>
      <c r="K34" s="57"/>
      <c r="L34" s="62"/>
      <c r="M34" s="78">
        <f>SUM(M30:M31)</f>
        <v>-2247</v>
      </c>
      <c r="N34" s="57"/>
      <c r="O34" s="62"/>
      <c r="P34" s="78">
        <f>SUM(P30:P31)</f>
        <v>2589</v>
      </c>
      <c r="Q34" s="57"/>
      <c r="R34" s="62"/>
      <c r="S34" s="31">
        <f>SUM(S30:S31)</f>
        <v>1068518</v>
      </c>
      <c r="T34" s="57"/>
      <c r="U34" s="62"/>
      <c r="V34" s="57">
        <f>SUM(V30:V31)</f>
        <v>1068544</v>
      </c>
      <c r="W34" s="31"/>
      <c r="X34" s="32"/>
      <c r="Y34" s="32"/>
      <c r="Z34" s="31"/>
      <c r="AA34" s="32"/>
      <c r="AB34" s="32"/>
    </row>
    <row r="35" spans="2:28" s="22" customFormat="1" ht="3.75" customHeight="1" thickBot="1">
      <c r="B35" s="8"/>
      <c r="C35" s="8"/>
      <c r="D35" s="8"/>
      <c r="E35" s="8"/>
      <c r="F35" s="95"/>
      <c r="G35" s="96"/>
      <c r="H35" s="97"/>
      <c r="I35" s="95"/>
      <c r="J35" s="96"/>
      <c r="K35" s="98"/>
      <c r="L35" s="99"/>
      <c r="M35" s="96"/>
      <c r="N35" s="98"/>
      <c r="O35" s="99"/>
      <c r="P35" s="96"/>
      <c r="Q35" s="98"/>
      <c r="R35" s="99"/>
      <c r="S35" s="96"/>
      <c r="T35" s="98"/>
      <c r="U35" s="99"/>
      <c r="V35" s="98"/>
      <c r="W35" s="28"/>
      <c r="X35" s="30"/>
      <c r="Y35" s="30"/>
      <c r="Z35" s="28"/>
      <c r="AA35" s="30"/>
      <c r="AB35" s="30"/>
    </row>
    <row r="36" spans="2:28" s="22" customFormat="1" ht="12.75">
      <c r="B36" s="8"/>
      <c r="C36" s="8"/>
      <c r="D36" s="8"/>
      <c r="E36" s="8"/>
      <c r="F36" s="8"/>
      <c r="G36" s="8"/>
      <c r="H36" s="8"/>
      <c r="I36" s="8"/>
      <c r="J36" s="8"/>
      <c r="K36" s="8"/>
      <c r="L36" s="8"/>
      <c r="M36" s="8"/>
      <c r="N36" s="8"/>
      <c r="O36" s="8"/>
      <c r="P36" s="8"/>
      <c r="Q36" s="8"/>
      <c r="R36" s="8"/>
      <c r="S36" s="8"/>
      <c r="T36" s="8"/>
      <c r="U36" s="8"/>
      <c r="V36" s="8"/>
      <c r="W36" s="29"/>
      <c r="X36" s="30"/>
      <c r="Y36" s="30"/>
      <c r="Z36" s="29"/>
      <c r="AA36" s="30"/>
      <c r="AB36" s="30"/>
    </row>
    <row r="37" spans="1:22" ht="12.75" customHeight="1">
      <c r="A37" s="42" t="s">
        <v>25</v>
      </c>
      <c r="B37" s="247" t="s">
        <v>95</v>
      </c>
      <c r="C37" s="247"/>
      <c r="D37" s="247"/>
      <c r="E37" s="247"/>
      <c r="F37" s="247"/>
      <c r="G37" s="247"/>
      <c r="H37" s="247"/>
      <c r="I37" s="247"/>
      <c r="J37" s="247"/>
      <c r="K37" s="247"/>
      <c r="L37" s="247"/>
      <c r="M37" s="247"/>
      <c r="N37" s="247"/>
      <c r="O37" s="247"/>
      <c r="P37" s="247"/>
      <c r="Q37" s="247"/>
      <c r="R37" s="247"/>
      <c r="S37" s="247"/>
      <c r="T37" s="247"/>
      <c r="U37" s="247"/>
      <c r="V37" s="247"/>
    </row>
    <row r="38" spans="2:22" ht="24.75" customHeight="1">
      <c r="B38" s="248" t="s">
        <v>96</v>
      </c>
      <c r="C38" s="248"/>
      <c r="D38" s="248"/>
      <c r="E38" s="248"/>
      <c r="F38" s="248"/>
      <c r="G38" s="248"/>
      <c r="H38" s="248"/>
      <c r="I38" s="248"/>
      <c r="J38" s="248"/>
      <c r="K38" s="248"/>
      <c r="L38" s="248"/>
      <c r="M38" s="248"/>
      <c r="N38" s="248"/>
      <c r="O38" s="248"/>
      <c r="P38" s="248"/>
      <c r="Q38" s="248"/>
      <c r="R38" s="248"/>
      <c r="S38" s="248"/>
      <c r="T38" s="248"/>
      <c r="U38" s="248"/>
      <c r="V38" s="248"/>
    </row>
    <row r="40" spans="1:6" ht="15.75" customHeight="1">
      <c r="A40" s="104" t="s">
        <v>26</v>
      </c>
      <c r="B40" s="112" t="s">
        <v>135</v>
      </c>
      <c r="C40" s="112"/>
      <c r="D40" s="112"/>
      <c r="E40" s="112"/>
      <c r="F40" s="112"/>
    </row>
    <row r="41" spans="1:23" s="120" customFormat="1" ht="76.5" customHeight="1">
      <c r="A41" s="118"/>
      <c r="B41" s="251" t="s">
        <v>138</v>
      </c>
      <c r="C41" s="252"/>
      <c r="D41" s="252"/>
      <c r="E41" s="252"/>
      <c r="F41" s="252"/>
      <c r="G41" s="252"/>
      <c r="H41" s="252"/>
      <c r="I41" s="252"/>
      <c r="J41" s="252"/>
      <c r="K41" s="252"/>
      <c r="L41" s="252"/>
      <c r="M41" s="252"/>
      <c r="N41" s="252"/>
      <c r="O41" s="252"/>
      <c r="P41" s="252"/>
      <c r="Q41" s="252"/>
      <c r="R41" s="252"/>
      <c r="S41" s="252"/>
      <c r="T41" s="252"/>
      <c r="U41" s="252"/>
      <c r="V41" s="252"/>
      <c r="W41" s="252"/>
    </row>
    <row r="42" spans="1:23" s="120" customFormat="1" ht="36" customHeight="1">
      <c r="A42" s="118"/>
      <c r="B42" s="251" t="s">
        <v>263</v>
      </c>
      <c r="C42" s="252"/>
      <c r="D42" s="252"/>
      <c r="E42" s="252"/>
      <c r="F42" s="252"/>
      <c r="G42" s="252"/>
      <c r="H42" s="252"/>
      <c r="I42" s="252"/>
      <c r="J42" s="252"/>
      <c r="K42" s="252"/>
      <c r="L42" s="252"/>
      <c r="M42" s="252"/>
      <c r="N42" s="252"/>
      <c r="O42" s="252"/>
      <c r="P42" s="252"/>
      <c r="Q42" s="252"/>
      <c r="R42" s="252"/>
      <c r="S42" s="252"/>
      <c r="T42" s="252"/>
      <c r="U42" s="252"/>
      <c r="V42" s="252"/>
      <c r="W42" s="252"/>
    </row>
    <row r="43" spans="1:23" s="120" customFormat="1" ht="18.75" customHeight="1">
      <c r="A43" s="118"/>
      <c r="B43" s="254" t="s">
        <v>5</v>
      </c>
      <c r="C43" s="255"/>
      <c r="D43" s="255"/>
      <c r="E43" s="255"/>
      <c r="F43" s="255"/>
      <c r="G43" s="255"/>
      <c r="H43" s="255"/>
      <c r="I43" s="255"/>
      <c r="J43" s="255"/>
      <c r="K43" s="255"/>
      <c r="L43" s="255"/>
      <c r="M43" s="255"/>
      <c r="N43" s="255"/>
      <c r="O43" s="255"/>
      <c r="P43" s="255"/>
      <c r="Q43" s="255"/>
      <c r="R43" s="255"/>
      <c r="S43" s="255"/>
      <c r="T43" s="255"/>
      <c r="U43" s="255"/>
      <c r="V43" s="255"/>
      <c r="W43" s="255"/>
    </row>
    <row r="44" spans="1:23" s="120" customFormat="1" ht="27.75" customHeight="1">
      <c r="A44" s="118"/>
      <c r="B44" s="251" t="s">
        <v>139</v>
      </c>
      <c r="C44" s="252"/>
      <c r="D44" s="252"/>
      <c r="E44" s="252"/>
      <c r="F44" s="252"/>
      <c r="G44" s="252"/>
      <c r="H44" s="252"/>
      <c r="I44" s="252"/>
      <c r="J44" s="252"/>
      <c r="K44" s="252"/>
      <c r="L44" s="252"/>
      <c r="M44" s="252"/>
      <c r="N44" s="252"/>
      <c r="O44" s="252"/>
      <c r="P44" s="252"/>
      <c r="Q44" s="252"/>
      <c r="R44" s="252"/>
      <c r="S44" s="252"/>
      <c r="T44" s="252"/>
      <c r="U44" s="252"/>
      <c r="V44" s="252"/>
      <c r="W44" s="252"/>
    </row>
    <row r="45" spans="1:23" s="120" customFormat="1" ht="15">
      <c r="A45" s="118"/>
      <c r="B45" s="251" t="s">
        <v>140</v>
      </c>
      <c r="C45" s="252"/>
      <c r="D45" s="252"/>
      <c r="E45" s="252"/>
      <c r="F45" s="252"/>
      <c r="G45" s="252"/>
      <c r="H45" s="252"/>
      <c r="I45" s="252"/>
      <c r="J45" s="252"/>
      <c r="K45" s="252"/>
      <c r="L45" s="252"/>
      <c r="M45" s="252"/>
      <c r="N45" s="252"/>
      <c r="O45" s="252"/>
      <c r="P45" s="252"/>
      <c r="Q45" s="252"/>
      <c r="R45" s="252"/>
      <c r="S45" s="252"/>
      <c r="T45" s="252"/>
      <c r="U45" s="252"/>
      <c r="V45" s="252"/>
      <c r="W45" s="252"/>
    </row>
    <row r="46" spans="1:23" s="120" customFormat="1" ht="15">
      <c r="A46" s="118"/>
      <c r="B46" s="251" t="s">
        <v>141</v>
      </c>
      <c r="C46" s="252"/>
      <c r="D46" s="252"/>
      <c r="E46" s="252"/>
      <c r="F46" s="252"/>
      <c r="G46" s="252"/>
      <c r="H46" s="252"/>
      <c r="I46" s="252"/>
      <c r="J46" s="252"/>
      <c r="K46" s="252"/>
      <c r="L46" s="252"/>
      <c r="M46" s="252"/>
      <c r="N46" s="252"/>
      <c r="O46" s="252"/>
      <c r="P46" s="252"/>
      <c r="Q46" s="252"/>
      <c r="R46" s="252"/>
      <c r="S46" s="252"/>
      <c r="T46" s="252"/>
      <c r="U46" s="252"/>
      <c r="V46" s="252"/>
      <c r="W46" s="252"/>
    </row>
    <row r="47" spans="1:23" s="120" customFormat="1" ht="15">
      <c r="A47" s="118"/>
      <c r="B47" s="251" t="s">
        <v>142</v>
      </c>
      <c r="C47" s="252"/>
      <c r="D47" s="252"/>
      <c r="E47" s="252"/>
      <c r="F47" s="252"/>
      <c r="G47" s="252"/>
      <c r="H47" s="252"/>
      <c r="I47" s="252"/>
      <c r="J47" s="252"/>
      <c r="K47" s="252"/>
      <c r="L47" s="252"/>
      <c r="M47" s="252"/>
      <c r="N47" s="252"/>
      <c r="O47" s="252"/>
      <c r="P47" s="252"/>
      <c r="Q47" s="252"/>
      <c r="R47" s="252"/>
      <c r="S47" s="252"/>
      <c r="T47" s="252"/>
      <c r="U47" s="252"/>
      <c r="V47" s="252"/>
      <c r="W47" s="252"/>
    </row>
    <row r="48" s="120" customFormat="1" ht="9" customHeight="1">
      <c r="A48" s="118"/>
    </row>
    <row r="49" spans="2:23" ht="47.25" customHeight="1">
      <c r="B49" s="251" t="s">
        <v>264</v>
      </c>
      <c r="C49" s="252"/>
      <c r="D49" s="252"/>
      <c r="E49" s="252"/>
      <c r="F49" s="252"/>
      <c r="G49" s="252"/>
      <c r="H49" s="252"/>
      <c r="I49" s="252"/>
      <c r="J49" s="252"/>
      <c r="K49" s="252"/>
      <c r="L49" s="252"/>
      <c r="M49" s="252"/>
      <c r="N49" s="252"/>
      <c r="O49" s="252"/>
      <c r="P49" s="252"/>
      <c r="Q49" s="252"/>
      <c r="R49" s="252"/>
      <c r="S49" s="252"/>
      <c r="T49" s="252"/>
      <c r="U49" s="252"/>
      <c r="V49" s="252"/>
      <c r="W49" s="252"/>
    </row>
    <row r="50" spans="2:23" ht="78.75" customHeight="1">
      <c r="B50" s="251" t="s">
        <v>268</v>
      </c>
      <c r="C50" s="252"/>
      <c r="D50" s="252"/>
      <c r="E50" s="252"/>
      <c r="F50" s="252"/>
      <c r="G50" s="252"/>
      <c r="H50" s="252"/>
      <c r="I50" s="252"/>
      <c r="J50" s="252"/>
      <c r="K50" s="252"/>
      <c r="L50" s="252"/>
      <c r="M50" s="252"/>
      <c r="N50" s="252"/>
      <c r="O50" s="252"/>
      <c r="P50" s="252"/>
      <c r="Q50" s="252"/>
      <c r="R50" s="252"/>
      <c r="S50" s="252"/>
      <c r="T50" s="252"/>
      <c r="U50" s="252"/>
      <c r="V50" s="252"/>
      <c r="W50" s="252"/>
    </row>
    <row r="51" spans="2:23" ht="33" customHeight="1">
      <c r="B51" s="251" t="s">
        <v>285</v>
      </c>
      <c r="C51" s="252"/>
      <c r="D51" s="252"/>
      <c r="E51" s="252"/>
      <c r="F51" s="252"/>
      <c r="G51" s="252"/>
      <c r="H51" s="252"/>
      <c r="I51" s="252"/>
      <c r="J51" s="252"/>
      <c r="K51" s="252"/>
      <c r="L51" s="252"/>
      <c r="M51" s="252"/>
      <c r="N51" s="252"/>
      <c r="O51" s="252"/>
      <c r="P51" s="252"/>
      <c r="Q51" s="252"/>
      <c r="R51" s="252"/>
      <c r="S51" s="252"/>
      <c r="T51" s="252"/>
      <c r="U51" s="252"/>
      <c r="V51" s="252"/>
      <c r="W51" s="252"/>
    </row>
  </sheetData>
  <mergeCells count="31">
    <mergeCell ref="B45:W45"/>
    <mergeCell ref="B46:W46"/>
    <mergeCell ref="B42:W42"/>
    <mergeCell ref="B41:W41"/>
    <mergeCell ref="G9:J9"/>
    <mergeCell ref="A1:V1"/>
    <mergeCell ref="A3:V3"/>
    <mergeCell ref="B5:V5"/>
    <mergeCell ref="B6:V6"/>
    <mergeCell ref="M9:P9"/>
    <mergeCell ref="S9:V9"/>
    <mergeCell ref="B25:D25"/>
    <mergeCell ref="B27:D27"/>
    <mergeCell ref="B17:D17"/>
    <mergeCell ref="B18:D18"/>
    <mergeCell ref="B19:D19"/>
    <mergeCell ref="B20:D20"/>
    <mergeCell ref="B21:D21"/>
    <mergeCell ref="B22:D22"/>
    <mergeCell ref="B23:D23"/>
    <mergeCell ref="B24:D24"/>
    <mergeCell ref="B51:W51"/>
    <mergeCell ref="B31:D31"/>
    <mergeCell ref="B37:V37"/>
    <mergeCell ref="B26:D26"/>
    <mergeCell ref="B49:W49"/>
    <mergeCell ref="B50:W50"/>
    <mergeCell ref="B47:W47"/>
    <mergeCell ref="B38:V38"/>
    <mergeCell ref="B43:W43"/>
    <mergeCell ref="B44:W44"/>
  </mergeCells>
  <printOptions/>
  <pageMargins left="0.15" right="0.15" top="0.196850393700787" bottom="0" header="0.511811023622047" footer="0"/>
  <pageSetup horizontalDpi="600" verticalDpi="600" orientation="portrait" paperSize="9" scale="99" r:id="rId1"/>
  <headerFooter alignWithMargins="0">
    <oddFooter>&amp;C&amp;"Times New Roman,Italic"&amp;8Page 7 of 14 Pages</oddFooter>
  </headerFooter>
</worksheet>
</file>

<file path=xl/worksheets/sheet8.xml><?xml version="1.0" encoding="utf-8"?>
<worksheet xmlns="http://schemas.openxmlformats.org/spreadsheetml/2006/main" xmlns:r="http://schemas.openxmlformats.org/officeDocument/2006/relationships">
  <dimension ref="A1:W32"/>
  <sheetViews>
    <sheetView workbookViewId="0" topLeftCell="A1">
      <selection activeCell="B15" sqref="B15:W15"/>
    </sheetView>
  </sheetViews>
  <sheetFormatPr defaultColWidth="9.140625" defaultRowHeight="12.75"/>
  <cols>
    <col min="1" max="1" width="2.42187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43" t="s">
        <v>29</v>
      </c>
      <c r="B1" s="243"/>
      <c r="C1" s="243"/>
      <c r="D1" s="243"/>
      <c r="E1" s="243"/>
      <c r="F1" s="243"/>
      <c r="G1" s="243"/>
      <c r="H1" s="243"/>
      <c r="I1" s="243"/>
      <c r="J1" s="243"/>
      <c r="K1" s="243"/>
      <c r="L1" s="243"/>
      <c r="M1" s="243"/>
      <c r="N1" s="243"/>
      <c r="O1" s="243"/>
      <c r="P1" s="243"/>
      <c r="Q1" s="243"/>
      <c r="R1" s="243"/>
      <c r="S1" s="243"/>
      <c r="T1" s="243"/>
      <c r="U1" s="243"/>
      <c r="V1" s="243"/>
    </row>
    <row r="2" spans="1:6" ht="3" customHeight="1">
      <c r="A2" s="1"/>
      <c r="B2" s="1"/>
      <c r="C2" s="1"/>
      <c r="D2" s="1"/>
      <c r="E2" s="1"/>
      <c r="F2" s="1"/>
    </row>
    <row r="3" spans="1:22" ht="15.75" customHeight="1">
      <c r="A3" s="216" t="str">
        <f>page5!A3</f>
        <v>Notes To The Unaudited Results For The 3rd Quarter Ended 31 March 2008</v>
      </c>
      <c r="B3" s="216"/>
      <c r="C3" s="216"/>
      <c r="D3" s="216"/>
      <c r="E3" s="216"/>
      <c r="F3" s="216"/>
      <c r="G3" s="216"/>
      <c r="H3" s="216"/>
      <c r="I3" s="216"/>
      <c r="J3" s="216"/>
      <c r="K3" s="216"/>
      <c r="L3" s="216"/>
      <c r="M3" s="216"/>
      <c r="N3" s="216"/>
      <c r="O3" s="216"/>
      <c r="P3" s="216"/>
      <c r="Q3" s="216"/>
      <c r="R3" s="216"/>
      <c r="S3" s="216"/>
      <c r="T3" s="216"/>
      <c r="U3" s="216"/>
      <c r="V3" s="216"/>
    </row>
    <row r="4" ht="3.75" customHeight="1"/>
    <row r="5" spans="1:22" ht="3" customHeight="1">
      <c r="A5" s="4"/>
      <c r="B5" s="4"/>
      <c r="C5" s="8"/>
      <c r="D5" s="8"/>
      <c r="E5" s="8"/>
      <c r="F5" s="8"/>
      <c r="G5" s="8"/>
      <c r="H5" s="8"/>
      <c r="I5" s="8"/>
      <c r="J5" s="8"/>
      <c r="K5" s="8"/>
      <c r="L5" s="8"/>
      <c r="M5" s="8"/>
      <c r="N5" s="8"/>
      <c r="O5" s="8"/>
      <c r="P5" s="8"/>
      <c r="Q5" s="8"/>
      <c r="R5" s="8"/>
      <c r="S5" s="8"/>
      <c r="T5" s="8"/>
      <c r="U5" s="8"/>
      <c r="V5" s="8"/>
    </row>
    <row r="6" spans="2:7" ht="9" customHeight="1">
      <c r="B6" s="113"/>
      <c r="C6" s="113"/>
      <c r="D6" s="113"/>
      <c r="E6" s="113"/>
      <c r="F6" s="113"/>
      <c r="G6" s="113"/>
    </row>
    <row r="7" spans="2:7" ht="9" customHeight="1">
      <c r="B7" s="113"/>
      <c r="C7" s="113"/>
      <c r="D7" s="113"/>
      <c r="E7" s="113"/>
      <c r="F7" s="113"/>
      <c r="G7" s="113"/>
    </row>
    <row r="8" spans="2:7" ht="9" customHeight="1">
      <c r="B8" s="113"/>
      <c r="C8" s="113"/>
      <c r="D8" s="113"/>
      <c r="E8" s="113"/>
      <c r="F8" s="113"/>
      <c r="G8" s="113"/>
    </row>
    <row r="9" spans="2:7" ht="9" customHeight="1">
      <c r="B9" s="113"/>
      <c r="C9" s="113"/>
      <c r="D9" s="113"/>
      <c r="E9" s="113"/>
      <c r="F9" s="113"/>
      <c r="G9" s="113"/>
    </row>
    <row r="10" spans="2:23" ht="31.5" customHeight="1">
      <c r="B10" s="251" t="s">
        <v>287</v>
      </c>
      <c r="C10" s="252"/>
      <c r="D10" s="252"/>
      <c r="E10" s="252"/>
      <c r="F10" s="252"/>
      <c r="G10" s="252"/>
      <c r="H10" s="252"/>
      <c r="I10" s="252"/>
      <c r="J10" s="252"/>
      <c r="K10" s="252"/>
      <c r="L10" s="252"/>
      <c r="M10" s="252"/>
      <c r="N10" s="252"/>
      <c r="O10" s="252"/>
      <c r="P10" s="252"/>
      <c r="Q10" s="252"/>
      <c r="R10" s="252"/>
      <c r="S10" s="252"/>
      <c r="T10" s="252"/>
      <c r="U10" s="252"/>
      <c r="V10" s="252"/>
      <c r="W10" s="252"/>
    </row>
    <row r="11" spans="2:23" ht="33.75" customHeight="1">
      <c r="B11" s="251" t="s">
        <v>288</v>
      </c>
      <c r="C11" s="252"/>
      <c r="D11" s="252"/>
      <c r="E11" s="252"/>
      <c r="F11" s="252"/>
      <c r="G11" s="252"/>
      <c r="H11" s="252"/>
      <c r="I11" s="252"/>
      <c r="J11" s="252"/>
      <c r="K11" s="252"/>
      <c r="L11" s="252"/>
      <c r="M11" s="252"/>
      <c r="N11" s="252"/>
      <c r="O11" s="252"/>
      <c r="P11" s="252"/>
      <c r="Q11" s="252"/>
      <c r="R11" s="252"/>
      <c r="S11" s="252"/>
      <c r="T11" s="252"/>
      <c r="U11" s="252"/>
      <c r="V11" s="252"/>
      <c r="W11" s="252"/>
    </row>
    <row r="12" spans="2:23" ht="67.5" customHeight="1">
      <c r="B12" s="251" t="s">
        <v>286</v>
      </c>
      <c r="C12" s="252"/>
      <c r="D12" s="252"/>
      <c r="E12" s="252"/>
      <c r="F12" s="252"/>
      <c r="G12" s="252"/>
      <c r="H12" s="252"/>
      <c r="I12" s="252"/>
      <c r="J12" s="252"/>
      <c r="K12" s="252"/>
      <c r="L12" s="252"/>
      <c r="M12" s="252"/>
      <c r="N12" s="252"/>
      <c r="O12" s="252"/>
      <c r="P12" s="252"/>
      <c r="Q12" s="252"/>
      <c r="R12" s="252"/>
      <c r="S12" s="252"/>
      <c r="T12" s="252"/>
      <c r="U12" s="252"/>
      <c r="V12" s="252"/>
      <c r="W12" s="252"/>
    </row>
    <row r="13" spans="2:23" ht="10.5" customHeight="1">
      <c r="B13" s="170"/>
      <c r="C13" s="119"/>
      <c r="D13" s="119"/>
      <c r="E13" s="119"/>
      <c r="F13" s="119"/>
      <c r="G13" s="119"/>
      <c r="H13" s="119"/>
      <c r="I13" s="119"/>
      <c r="J13" s="119"/>
      <c r="K13" s="119"/>
      <c r="L13" s="119"/>
      <c r="M13" s="119"/>
      <c r="N13" s="119"/>
      <c r="O13" s="119"/>
      <c r="P13" s="119"/>
      <c r="Q13" s="119"/>
      <c r="R13" s="119"/>
      <c r="S13" s="119"/>
      <c r="T13" s="119"/>
      <c r="U13" s="119"/>
      <c r="V13" s="119"/>
      <c r="W13" s="119"/>
    </row>
    <row r="14" spans="2:23" ht="52.5" customHeight="1">
      <c r="B14" s="251" t="s">
        <v>324</v>
      </c>
      <c r="C14" s="252"/>
      <c r="D14" s="252"/>
      <c r="E14" s="252"/>
      <c r="F14" s="252"/>
      <c r="G14" s="252"/>
      <c r="H14" s="252"/>
      <c r="I14" s="252"/>
      <c r="J14" s="252"/>
      <c r="K14" s="252"/>
      <c r="L14" s="252"/>
      <c r="M14" s="252"/>
      <c r="N14" s="252"/>
      <c r="O14" s="252"/>
      <c r="P14" s="252"/>
      <c r="Q14" s="252"/>
      <c r="R14" s="252"/>
      <c r="S14" s="252"/>
      <c r="T14" s="252"/>
      <c r="U14" s="252"/>
      <c r="V14" s="252"/>
      <c r="W14" s="252"/>
    </row>
    <row r="15" spans="2:23" ht="48.75" customHeight="1">
      <c r="B15" s="251" t="s">
        <v>311</v>
      </c>
      <c r="C15" s="252"/>
      <c r="D15" s="252"/>
      <c r="E15" s="252"/>
      <c r="F15" s="252"/>
      <c r="G15" s="252"/>
      <c r="H15" s="252"/>
      <c r="I15" s="252"/>
      <c r="J15" s="252"/>
      <c r="K15" s="252"/>
      <c r="L15" s="252"/>
      <c r="M15" s="252"/>
      <c r="N15" s="252"/>
      <c r="O15" s="252"/>
      <c r="P15" s="252"/>
      <c r="Q15" s="252"/>
      <c r="R15" s="252"/>
      <c r="S15" s="252"/>
      <c r="T15" s="252"/>
      <c r="U15" s="252"/>
      <c r="V15" s="252"/>
      <c r="W15" s="252"/>
    </row>
    <row r="16" spans="2:23" ht="48.75" customHeight="1">
      <c r="B16" s="251" t="s">
        <v>312</v>
      </c>
      <c r="C16" s="252"/>
      <c r="D16" s="252"/>
      <c r="E16" s="252"/>
      <c r="F16" s="252"/>
      <c r="G16" s="252"/>
      <c r="H16" s="252"/>
      <c r="I16" s="252"/>
      <c r="J16" s="252"/>
      <c r="K16" s="252"/>
      <c r="L16" s="252"/>
      <c r="M16" s="252"/>
      <c r="N16" s="252"/>
      <c r="O16" s="252"/>
      <c r="P16" s="252"/>
      <c r="Q16" s="252"/>
      <c r="R16" s="252"/>
      <c r="S16" s="252"/>
      <c r="T16" s="252"/>
      <c r="U16" s="252"/>
      <c r="V16" s="252"/>
      <c r="W16" s="252"/>
    </row>
    <row r="17" spans="2:23" ht="47.25" customHeight="1">
      <c r="B17" s="251" t="s">
        <v>313</v>
      </c>
      <c r="C17" s="252"/>
      <c r="D17" s="252"/>
      <c r="E17" s="252"/>
      <c r="F17" s="252"/>
      <c r="G17" s="252"/>
      <c r="H17" s="252"/>
      <c r="I17" s="252"/>
      <c r="J17" s="252"/>
      <c r="K17" s="252"/>
      <c r="L17" s="252"/>
      <c r="M17" s="252"/>
      <c r="N17" s="252"/>
      <c r="O17" s="252"/>
      <c r="P17" s="252"/>
      <c r="Q17" s="252"/>
      <c r="R17" s="252"/>
      <c r="S17" s="252"/>
      <c r="T17" s="252"/>
      <c r="U17" s="252"/>
      <c r="V17" s="252"/>
      <c r="W17" s="252"/>
    </row>
    <row r="18" spans="2:23" ht="10.5" customHeight="1">
      <c r="B18" s="170"/>
      <c r="C18" s="119"/>
      <c r="D18" s="119"/>
      <c r="E18" s="119"/>
      <c r="F18" s="119"/>
      <c r="G18" s="119"/>
      <c r="H18" s="119"/>
      <c r="I18" s="119"/>
      <c r="J18" s="119"/>
      <c r="K18" s="119"/>
      <c r="L18" s="119"/>
      <c r="M18" s="119"/>
      <c r="N18" s="119"/>
      <c r="O18" s="119"/>
      <c r="P18" s="119"/>
      <c r="Q18" s="119"/>
      <c r="R18" s="119"/>
      <c r="S18" s="119"/>
      <c r="T18" s="119"/>
      <c r="U18" s="119"/>
      <c r="V18" s="119"/>
      <c r="W18" s="119"/>
    </row>
    <row r="19" spans="2:7" ht="9" customHeight="1">
      <c r="B19" s="113"/>
      <c r="C19" s="113"/>
      <c r="D19" s="113"/>
      <c r="E19" s="113"/>
      <c r="F19" s="113"/>
      <c r="G19" s="113"/>
    </row>
    <row r="20" spans="1:16" s="1" customFormat="1" ht="12.75" customHeight="1">
      <c r="A20" s="105" t="s">
        <v>27</v>
      </c>
      <c r="B20" s="247" t="s">
        <v>49</v>
      </c>
      <c r="C20" s="217"/>
      <c r="D20" s="217"/>
      <c r="E20" s="217"/>
      <c r="F20" s="217"/>
      <c r="G20" s="217"/>
      <c r="H20" s="217"/>
      <c r="I20" s="217"/>
      <c r="J20" s="217"/>
      <c r="K20" s="217"/>
      <c r="L20" s="217"/>
      <c r="M20" s="217"/>
      <c r="N20" s="217"/>
      <c r="O20" s="217"/>
      <c r="P20" s="217"/>
    </row>
    <row r="21" spans="1:16" s="1" customFormat="1" ht="12.75" customHeight="1">
      <c r="A21" s="105"/>
      <c r="B21" s="5"/>
      <c r="C21" s="116"/>
      <c r="D21" s="116"/>
      <c r="E21" s="116"/>
      <c r="F21" s="116"/>
      <c r="G21" s="116"/>
      <c r="H21" s="116"/>
      <c r="I21" s="116"/>
      <c r="J21" s="116"/>
      <c r="K21" s="116"/>
      <c r="L21" s="116"/>
      <c r="M21" s="116"/>
      <c r="N21" s="116"/>
      <c r="O21" s="116"/>
      <c r="P21" s="116"/>
    </row>
    <row r="22" spans="1:22" s="1" customFormat="1" ht="18.75" customHeight="1">
      <c r="A22" s="4"/>
      <c r="B22" s="249" t="s">
        <v>148</v>
      </c>
      <c r="C22" s="249"/>
      <c r="D22" s="249"/>
      <c r="E22" s="249"/>
      <c r="F22" s="249"/>
      <c r="G22" s="249"/>
      <c r="H22" s="249"/>
      <c r="I22" s="249"/>
      <c r="J22" s="217"/>
      <c r="K22" s="217"/>
      <c r="L22" s="217"/>
      <c r="M22" s="217"/>
      <c r="N22" s="217"/>
      <c r="O22" s="217"/>
      <c r="P22" s="217"/>
      <c r="Q22" s="217"/>
      <c r="R22" s="217"/>
      <c r="S22" s="217"/>
      <c r="T22" s="217"/>
      <c r="U22" s="217"/>
      <c r="V22" s="217"/>
    </row>
    <row r="23" spans="1:21" s="1" customFormat="1" ht="43.5" customHeight="1">
      <c r="A23" s="105"/>
      <c r="B23" s="249" t="s">
        <v>149</v>
      </c>
      <c r="C23" s="218"/>
      <c r="D23" s="218"/>
      <c r="E23" s="218"/>
      <c r="F23" s="218"/>
      <c r="G23" s="218"/>
      <c r="H23" s="218"/>
      <c r="I23" s="218"/>
      <c r="J23" s="218"/>
      <c r="K23" s="218"/>
      <c r="L23" s="218"/>
      <c r="M23" s="218"/>
      <c r="N23" s="218"/>
      <c r="O23" s="218"/>
      <c r="P23" s="218"/>
      <c r="Q23" s="218"/>
      <c r="R23" s="218"/>
      <c r="S23" s="218"/>
      <c r="T23" s="218"/>
      <c r="U23" s="218"/>
    </row>
    <row r="24" spans="1:22" s="1" customFormat="1" ht="14.25" customHeight="1">
      <c r="A24" s="4"/>
      <c r="B24" s="249"/>
      <c r="C24" s="249"/>
      <c r="D24" s="249"/>
      <c r="E24" s="249"/>
      <c r="F24" s="249"/>
      <c r="G24" s="249"/>
      <c r="H24" s="249"/>
      <c r="I24" s="249"/>
      <c r="J24" s="217"/>
      <c r="K24" s="217"/>
      <c r="L24" s="217"/>
      <c r="M24" s="217"/>
      <c r="N24" s="217"/>
      <c r="O24" s="217"/>
      <c r="P24" s="217"/>
      <c r="Q24" s="217"/>
      <c r="R24" s="217"/>
      <c r="S24" s="217"/>
      <c r="T24" s="217"/>
      <c r="U24" s="217"/>
      <c r="V24" s="217"/>
    </row>
    <row r="25" spans="1:9" s="1" customFormat="1" ht="12.75">
      <c r="A25" s="4"/>
      <c r="B25" s="247"/>
      <c r="C25" s="247"/>
      <c r="D25" s="219"/>
      <c r="E25" s="219"/>
      <c r="F25" s="219"/>
      <c r="G25" s="219"/>
      <c r="H25" s="219"/>
      <c r="I25" s="219"/>
    </row>
    <row r="26" spans="1:9" s="1" customFormat="1" ht="24">
      <c r="A26" s="105" t="s">
        <v>127</v>
      </c>
      <c r="B26" s="247" t="s">
        <v>55</v>
      </c>
      <c r="C26" s="247"/>
      <c r="D26" s="247"/>
      <c r="E26" s="247"/>
      <c r="F26" s="247"/>
      <c r="G26" s="247"/>
      <c r="H26" s="247"/>
      <c r="I26" s="247"/>
    </row>
    <row r="27" spans="1:21" s="1" customFormat="1" ht="12.75">
      <c r="A27" s="4"/>
      <c r="B27" s="5"/>
      <c r="C27" s="5"/>
      <c r="P27" s="220" t="s">
        <v>53</v>
      </c>
      <c r="Q27" s="220"/>
      <c r="R27" s="220"/>
      <c r="S27" s="220" t="s">
        <v>50</v>
      </c>
      <c r="T27" s="220"/>
      <c r="U27" s="220"/>
    </row>
    <row r="28" spans="1:21" s="1" customFormat="1" ht="12.75">
      <c r="A28" s="4"/>
      <c r="B28" s="249"/>
      <c r="C28" s="249"/>
      <c r="P28" s="221" t="s">
        <v>302</v>
      </c>
      <c r="Q28" s="222"/>
      <c r="R28" s="222"/>
      <c r="S28" s="222" t="str">
        <f>+P28</f>
        <v>31.03.2008</v>
      </c>
      <c r="T28" s="222"/>
      <c r="U28" s="222"/>
    </row>
    <row r="29" spans="1:21" s="1" customFormat="1" ht="12.75" customHeight="1">
      <c r="A29" s="4"/>
      <c r="B29" s="249"/>
      <c r="C29" s="249"/>
      <c r="P29" s="220" t="s">
        <v>51</v>
      </c>
      <c r="Q29" s="220"/>
      <c r="R29" s="220"/>
      <c r="S29" s="220" t="s">
        <v>51</v>
      </c>
      <c r="T29" s="220"/>
      <c r="U29" s="220"/>
    </row>
    <row r="30" spans="1:21" s="1" customFormat="1" ht="12.75" customHeight="1">
      <c r="A30" s="4"/>
      <c r="B30" s="224" t="s">
        <v>6</v>
      </c>
      <c r="C30" s="217"/>
      <c r="D30" s="217"/>
      <c r="E30" s="217"/>
      <c r="F30" s="217"/>
      <c r="G30" s="217"/>
      <c r="H30" s="217"/>
      <c r="I30" s="217"/>
      <c r="J30" s="217"/>
      <c r="K30" s="217"/>
      <c r="L30" s="217"/>
      <c r="M30" s="217"/>
      <c r="N30" s="217"/>
      <c r="O30" s="217"/>
      <c r="P30" s="217"/>
      <c r="Q30" s="217"/>
      <c r="R30" s="217"/>
      <c r="S30" s="223"/>
      <c r="T30" s="223"/>
      <c r="U30" s="223"/>
    </row>
    <row r="31" spans="1:21" s="1" customFormat="1" ht="12.75" customHeight="1">
      <c r="A31" s="4"/>
      <c r="B31" s="109" t="s">
        <v>56</v>
      </c>
      <c r="C31" s="109"/>
      <c r="P31" s="135">
        <v>0</v>
      </c>
      <c r="Q31" s="135"/>
      <c r="R31" s="135"/>
      <c r="S31" s="135">
        <f>P31</f>
        <v>0</v>
      </c>
      <c r="T31" s="135"/>
      <c r="U31" s="135"/>
    </row>
    <row r="32" spans="1:21" s="1" customFormat="1" ht="5.25" customHeight="1">
      <c r="A32" s="4"/>
      <c r="B32" s="109"/>
      <c r="C32" s="109"/>
      <c r="P32" s="223"/>
      <c r="Q32" s="223"/>
      <c r="R32" s="223"/>
      <c r="S32" s="223"/>
      <c r="T32" s="223"/>
      <c r="U32" s="223"/>
    </row>
  </sheetData>
  <mergeCells count="29">
    <mergeCell ref="B15:W15"/>
    <mergeCell ref="B16:W16"/>
    <mergeCell ref="B17:W17"/>
    <mergeCell ref="P32:R32"/>
    <mergeCell ref="S32:U32"/>
    <mergeCell ref="B29:C29"/>
    <mergeCell ref="P29:R29"/>
    <mergeCell ref="S29:U29"/>
    <mergeCell ref="B30:R30"/>
    <mergeCell ref="S30:U30"/>
    <mergeCell ref="P27:R27"/>
    <mergeCell ref="S27:U27"/>
    <mergeCell ref="B28:C28"/>
    <mergeCell ref="P28:R28"/>
    <mergeCell ref="S28:U28"/>
    <mergeCell ref="B25:C25"/>
    <mergeCell ref="D25:F25"/>
    <mergeCell ref="G25:I25"/>
    <mergeCell ref="B26:I26"/>
    <mergeCell ref="A1:V1"/>
    <mergeCell ref="A3:V3"/>
    <mergeCell ref="B24:V24"/>
    <mergeCell ref="B20:P20"/>
    <mergeCell ref="B22:V22"/>
    <mergeCell ref="B23:U23"/>
    <mergeCell ref="B10:W10"/>
    <mergeCell ref="B11:W11"/>
    <mergeCell ref="B12:W12"/>
    <mergeCell ref="B14:W14"/>
  </mergeCells>
  <printOptions horizontalCentered="1"/>
  <pageMargins left="0.15" right="0.15" top="0.5" bottom="1" header="0.5" footer="0.5"/>
  <pageSetup horizontalDpi="600" verticalDpi="600" orientation="portrait" paperSize="9" r:id="rId1"/>
  <headerFooter alignWithMargins="0">
    <oddFooter>&amp;C&amp;"Times New Roman,Italic"&amp;8Page 8 of 14 pages</oddFooter>
  </headerFooter>
</worksheet>
</file>

<file path=xl/worksheets/sheet9.xml><?xml version="1.0" encoding="utf-8"?>
<worksheet xmlns="http://schemas.openxmlformats.org/spreadsheetml/2006/main" xmlns:r="http://schemas.openxmlformats.org/officeDocument/2006/relationships">
  <dimension ref="A1:I23"/>
  <sheetViews>
    <sheetView workbookViewId="0" topLeftCell="A1">
      <selection activeCell="C9" sqref="C9:I9"/>
    </sheetView>
  </sheetViews>
  <sheetFormatPr defaultColWidth="9.140625" defaultRowHeight="12.75"/>
  <cols>
    <col min="1" max="1" width="3.140625" style="1" customWidth="1"/>
    <col min="2" max="2" width="1.57421875" style="1" customWidth="1"/>
    <col min="3" max="3" width="50.57421875" style="1" customWidth="1"/>
    <col min="4" max="4" width="4.140625" style="1" customWidth="1"/>
    <col min="5" max="5" width="9.140625" style="1" customWidth="1"/>
    <col min="6" max="6" width="1.8515625" style="1" customWidth="1"/>
    <col min="7" max="7" width="4.57421875" style="1" customWidth="1"/>
    <col min="8" max="8" width="2.28125" style="1" customWidth="1"/>
    <col min="9" max="9" width="10.421875" style="1" customWidth="1"/>
    <col min="10" max="16384" width="9.140625" style="1" customWidth="1"/>
  </cols>
  <sheetData>
    <row r="1" spans="1:9" ht="18.75">
      <c r="A1" s="243" t="s">
        <v>29</v>
      </c>
      <c r="B1" s="243"/>
      <c r="C1" s="243"/>
      <c r="D1" s="243"/>
      <c r="E1" s="243"/>
      <c r="F1" s="243"/>
      <c r="G1" s="243"/>
      <c r="H1" s="243"/>
      <c r="I1" s="243"/>
    </row>
    <row r="2" ht="7.5" customHeight="1"/>
    <row r="3" spans="1:9" ht="12.75">
      <c r="A3" s="210" t="str">
        <f>page5!A3</f>
        <v>Notes To The Unaudited Results For The 3rd Quarter Ended 31 March 2008</v>
      </c>
      <c r="B3" s="210"/>
      <c r="C3" s="210"/>
      <c r="D3" s="210"/>
      <c r="E3" s="210"/>
      <c r="F3" s="210"/>
      <c r="G3" s="210"/>
      <c r="H3" s="210"/>
      <c r="I3" s="210"/>
    </row>
    <row r="4" spans="1:6" ht="14.25" customHeight="1">
      <c r="A4" s="105"/>
      <c r="B4" s="107"/>
      <c r="C4" s="107"/>
      <c r="D4" s="107"/>
      <c r="E4" s="107"/>
      <c r="F4" s="107"/>
    </row>
    <row r="5" spans="1:9" ht="19.5" customHeight="1">
      <c r="A5" s="206" t="s">
        <v>52</v>
      </c>
      <c r="B5" s="206"/>
      <c r="C5" s="208" t="s">
        <v>58</v>
      </c>
      <c r="D5" s="208"/>
      <c r="E5" s="208"/>
      <c r="F5" s="208"/>
      <c r="G5" s="208"/>
      <c r="H5" s="208"/>
      <c r="I5" s="208"/>
    </row>
    <row r="6" spans="1:9" ht="60" customHeight="1">
      <c r="A6" s="226"/>
      <c r="B6" s="226"/>
      <c r="C6" s="251" t="s">
        <v>314</v>
      </c>
      <c r="D6" s="251"/>
      <c r="E6" s="251"/>
      <c r="F6" s="251"/>
      <c r="G6" s="251"/>
      <c r="H6" s="251"/>
      <c r="I6" s="251"/>
    </row>
    <row r="7" ht="7.5" customHeight="1"/>
    <row r="8" spans="1:9" s="155" customFormat="1" ht="18.75" customHeight="1">
      <c r="A8" s="206" t="s">
        <v>54</v>
      </c>
      <c r="B8" s="206"/>
      <c r="C8" s="209" t="s">
        <v>60</v>
      </c>
      <c r="D8" s="209"/>
      <c r="E8" s="209"/>
      <c r="F8" s="209"/>
      <c r="G8" s="209"/>
      <c r="H8" s="209"/>
      <c r="I8" s="209"/>
    </row>
    <row r="9" spans="1:9" ht="51" customHeight="1">
      <c r="A9" s="226"/>
      <c r="B9" s="226"/>
      <c r="C9" s="251" t="s">
        <v>326</v>
      </c>
      <c r="D9" s="251"/>
      <c r="E9" s="251"/>
      <c r="F9" s="251"/>
      <c r="G9" s="251"/>
      <c r="H9" s="251"/>
      <c r="I9" s="251"/>
    </row>
    <row r="10" spans="1:9" ht="9.75" customHeight="1">
      <c r="A10" s="4"/>
      <c r="B10" s="4"/>
      <c r="C10" s="7"/>
      <c r="D10" s="7"/>
      <c r="E10" s="7"/>
      <c r="F10" s="7"/>
      <c r="G10" s="7"/>
      <c r="H10" s="7"/>
      <c r="I10" s="7"/>
    </row>
    <row r="11" spans="1:9" s="155" customFormat="1" ht="15" customHeight="1">
      <c r="A11" s="206" t="s">
        <v>57</v>
      </c>
      <c r="B11" s="207"/>
      <c r="C11" s="208" t="s">
        <v>62</v>
      </c>
      <c r="D11" s="208"/>
      <c r="E11" s="208"/>
      <c r="F11" s="208"/>
      <c r="G11" s="208"/>
      <c r="H11" s="208"/>
      <c r="I11" s="208"/>
    </row>
    <row r="12" spans="1:9" ht="16.5" customHeight="1">
      <c r="A12" s="105"/>
      <c r="B12" s="4"/>
      <c r="C12" s="121" t="s">
        <v>143</v>
      </c>
      <c r="D12" s="122"/>
      <c r="E12" s="122"/>
      <c r="F12" s="122"/>
      <c r="G12" s="122"/>
      <c r="H12" s="122"/>
      <c r="I12" s="122"/>
    </row>
    <row r="13" spans="1:9" ht="46.5" customHeight="1">
      <c r="A13" s="226"/>
      <c r="B13" s="226"/>
      <c r="C13" s="225" t="s">
        <v>289</v>
      </c>
      <c r="D13" s="225"/>
      <c r="E13" s="225"/>
      <c r="F13" s="225"/>
      <c r="G13" s="225"/>
      <c r="H13" s="225"/>
      <c r="I13" s="225"/>
    </row>
    <row r="14" spans="1:9" ht="18" customHeight="1">
      <c r="A14" s="4"/>
      <c r="B14" s="4"/>
      <c r="C14" s="121" t="s">
        <v>145</v>
      </c>
      <c r="D14" s="117"/>
      <c r="E14" s="117"/>
      <c r="F14" s="117"/>
      <c r="G14" s="117"/>
      <c r="H14" s="117"/>
      <c r="I14" s="117"/>
    </row>
    <row r="15" spans="1:9" ht="46.5" customHeight="1">
      <c r="A15" s="4"/>
      <c r="B15" s="4"/>
      <c r="C15" s="225" t="s">
        <v>144</v>
      </c>
      <c r="D15" s="225"/>
      <c r="E15" s="225"/>
      <c r="F15" s="225"/>
      <c r="G15" s="225"/>
      <c r="H15" s="225"/>
      <c r="I15" s="225"/>
    </row>
    <row r="16" spans="1:9" ht="61.5" customHeight="1">
      <c r="A16" s="4"/>
      <c r="B16" s="4"/>
      <c r="C16" s="225" t="s">
        <v>2</v>
      </c>
      <c r="D16" s="225"/>
      <c r="E16" s="225"/>
      <c r="F16" s="225"/>
      <c r="G16" s="225"/>
      <c r="H16" s="225"/>
      <c r="I16" s="225"/>
    </row>
    <row r="17" spans="1:9" ht="31.5" customHeight="1">
      <c r="A17" s="4"/>
      <c r="B17" s="4"/>
      <c r="C17" s="225" t="s">
        <v>3</v>
      </c>
      <c r="D17" s="225"/>
      <c r="E17" s="225"/>
      <c r="F17" s="225"/>
      <c r="G17" s="225"/>
      <c r="H17" s="225"/>
      <c r="I17" s="225"/>
    </row>
    <row r="18" spans="1:9" ht="16.5" customHeight="1">
      <c r="A18" s="4"/>
      <c r="B18" s="4"/>
      <c r="C18" s="121" t="s">
        <v>146</v>
      </c>
      <c r="D18" s="117"/>
      <c r="E18" s="117"/>
      <c r="F18" s="117"/>
      <c r="G18" s="117"/>
      <c r="H18" s="117"/>
      <c r="I18" s="117"/>
    </row>
    <row r="19" spans="1:9" ht="33" customHeight="1">
      <c r="A19" s="4"/>
      <c r="B19" s="4"/>
      <c r="C19" s="225" t="s">
        <v>323</v>
      </c>
      <c r="D19" s="225"/>
      <c r="E19" s="225"/>
      <c r="F19" s="225"/>
      <c r="G19" s="225"/>
      <c r="H19" s="225"/>
      <c r="I19" s="225"/>
    </row>
    <row r="20" spans="1:9" ht="33" customHeight="1">
      <c r="A20" s="4"/>
      <c r="B20" s="4"/>
      <c r="C20" s="225" t="s">
        <v>278</v>
      </c>
      <c r="D20" s="225"/>
      <c r="E20" s="225"/>
      <c r="F20" s="225"/>
      <c r="G20" s="225"/>
      <c r="H20" s="225"/>
      <c r="I20" s="225"/>
    </row>
    <row r="21" spans="1:9" ht="51" customHeight="1">
      <c r="A21" s="4"/>
      <c r="B21" s="4"/>
      <c r="C21" s="225" t="s">
        <v>325</v>
      </c>
      <c r="D21" s="225"/>
      <c r="E21" s="225"/>
      <c r="F21" s="225"/>
      <c r="G21" s="225"/>
      <c r="H21" s="225"/>
      <c r="I21" s="225"/>
    </row>
    <row r="22" spans="1:9" ht="17.25" customHeight="1">
      <c r="A22" s="4"/>
      <c r="B22" s="4"/>
      <c r="C22" s="123" t="s">
        <v>147</v>
      </c>
      <c r="D22" s="117"/>
      <c r="E22" s="117"/>
      <c r="F22" s="117"/>
      <c r="G22" s="117"/>
      <c r="H22" s="117"/>
      <c r="I22" s="117"/>
    </row>
    <row r="23" spans="1:9" ht="51.75" customHeight="1">
      <c r="A23" s="4"/>
      <c r="B23" s="4"/>
      <c r="C23" s="225" t="s">
        <v>4</v>
      </c>
      <c r="D23" s="225"/>
      <c r="E23" s="225"/>
      <c r="F23" s="225"/>
      <c r="G23" s="225"/>
      <c r="H23" s="225"/>
      <c r="I23" s="225"/>
    </row>
  </sheetData>
  <mergeCells count="21">
    <mergeCell ref="A1:I1"/>
    <mergeCell ref="A3:I3"/>
    <mergeCell ref="A5:B5"/>
    <mergeCell ref="C5:I5"/>
    <mergeCell ref="A6:B6"/>
    <mergeCell ref="C6:I6"/>
    <mergeCell ref="A8:B8"/>
    <mergeCell ref="C8:I8"/>
    <mergeCell ref="A9:B9"/>
    <mergeCell ref="C9:I9"/>
    <mergeCell ref="A11:B11"/>
    <mergeCell ref="C11:I11"/>
    <mergeCell ref="A13:B13"/>
    <mergeCell ref="C13:I13"/>
    <mergeCell ref="C15:I15"/>
    <mergeCell ref="C16:I16"/>
    <mergeCell ref="C20:I20"/>
    <mergeCell ref="C17:I17"/>
    <mergeCell ref="C19:I19"/>
    <mergeCell ref="C23:I23"/>
    <mergeCell ref="C21:I21"/>
  </mergeCells>
  <printOptions/>
  <pageMargins left="0.5" right="0.5" top="0.75" bottom="0.25" header="0.5" footer="0.5"/>
  <pageSetup horizontalDpi="600" verticalDpi="600" orientation="portrait" paperSize="9" r:id="rId1"/>
  <headerFooter alignWithMargins="0">
    <oddFooter>&amp;C&amp;"Times New Roman,Italic"&amp;8Page 9 of 14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Ekran</dc:creator>
  <cp:keywords/>
  <dc:description/>
  <cp:lastModifiedBy>user</cp:lastModifiedBy>
  <cp:lastPrinted>2008-05-22T08:47:33Z</cp:lastPrinted>
  <dcterms:created xsi:type="dcterms:W3CDTF">2005-08-29T00:05:58Z</dcterms:created>
  <dcterms:modified xsi:type="dcterms:W3CDTF">2008-05-22T08:48:39Z</dcterms:modified>
  <cp:category/>
  <cp:version/>
  <cp:contentType/>
  <cp:contentStatus/>
</cp:coreProperties>
</file>